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275" windowHeight="7755" tabRatio="712" activeTab="6"/>
  </bookViews>
  <sheets>
    <sheet name="Classif por Categoria" sheetId="1" r:id="rId1"/>
    <sheet name="Classif Geral Masculino" sheetId="2" r:id="rId2"/>
    <sheet name="Classif Geral Fem" sheetId="3" r:id="rId3"/>
    <sheet name="Classif Geral" sheetId="4" r:id="rId4"/>
    <sheet name="Interclubes" sheetId="5" r:id="rId5"/>
    <sheet name="Cosapyl" sheetId="6" r:id="rId6"/>
    <sheet name="Premiação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<sst xmlns="http://schemas.openxmlformats.org/spreadsheetml/2006/main" count="1342" uniqueCount="222">
  <si>
    <t>Lançamento Limitado 2018</t>
  </si>
  <si>
    <t>Clube</t>
  </si>
  <si>
    <t>CPEVAP</t>
  </si>
  <si>
    <t>Santista</t>
  </si>
  <si>
    <t>Suzanpesca</t>
  </si>
  <si>
    <t>Gaivota</t>
  </si>
  <si>
    <t>Brasa</t>
  </si>
  <si>
    <t>Mauá</t>
  </si>
  <si>
    <t>Guarujá</t>
  </si>
  <si>
    <t>Sarah Costa</t>
  </si>
  <si>
    <t>Camille Iwato</t>
  </si>
  <si>
    <t>Caio Iwato</t>
  </si>
  <si>
    <t>Gabriel Tavares</t>
  </si>
  <si>
    <t>Fabricio Garcia</t>
  </si>
  <si>
    <t>Vinicius Agostinho</t>
  </si>
  <si>
    <t>Leonardo Barbosa</t>
  </si>
  <si>
    <t>Bryan Vieira</t>
  </si>
  <si>
    <t>Pedro Henrique</t>
  </si>
  <si>
    <t>Lucas Iannicelli</t>
  </si>
  <si>
    <t>Evelin Cruz</t>
  </si>
  <si>
    <t>Jozilaine de Fatima Tavares Iwato</t>
  </si>
  <si>
    <t>Lais</t>
  </si>
  <si>
    <t>Rosa Watanabe</t>
  </si>
  <si>
    <t>Kikue Mitake</t>
  </si>
  <si>
    <t>Roberta Rodrigues da Silva</t>
  </si>
  <si>
    <t>Marta Xavier Gonçalves</t>
  </si>
  <si>
    <t>Rosângela Santos</t>
  </si>
  <si>
    <t>Eliana Paes de Oliveira Augusto</t>
  </si>
  <si>
    <t>Luiza Sano</t>
  </si>
  <si>
    <t>Mariza Eiko Hasegawa</t>
  </si>
  <si>
    <t>Luiz José Da Cruz Cavalcante Filho</t>
  </si>
  <si>
    <t>Nelson Guerrero</t>
  </si>
  <si>
    <t>Kleber Cardoso Pereira</t>
  </si>
  <si>
    <t>Dirceu Augusto</t>
  </si>
  <si>
    <t>José Batista Barbosa</t>
  </si>
  <si>
    <t>José Eduardo Duarte</t>
  </si>
  <si>
    <t>Ricardo Cruz</t>
  </si>
  <si>
    <t>Wellington Rocha</t>
  </si>
  <si>
    <t>Belmiro Amarante Filho</t>
  </si>
  <si>
    <t>Nagamatsu Saito</t>
  </si>
  <si>
    <t>Carlos Tanabe</t>
  </si>
  <si>
    <t>Edgard Ferreira Brasil</t>
  </si>
  <si>
    <t>Welton Henrique Vieira</t>
  </si>
  <si>
    <t>Marcio Agostinho</t>
  </si>
  <si>
    <t>Rubens Prado</t>
  </si>
  <si>
    <t>Celso Mario Mathias</t>
  </si>
  <si>
    <t>João Carlos Lages</t>
  </si>
  <si>
    <t>Jose Carlos da Silva Jordão</t>
  </si>
  <si>
    <t>Nelson de Melo</t>
  </si>
  <si>
    <t>Valdecir Stucchi Antoniassi</t>
  </si>
  <si>
    <t>Joelder</t>
  </si>
  <si>
    <t>Kihatiro Tsuji</t>
  </si>
  <si>
    <t>Jorge Hasegawa</t>
  </si>
  <si>
    <t>Paulo Mitake</t>
  </si>
  <si>
    <t>Robson Lucca</t>
  </si>
  <si>
    <t>Paulo Shiosi</t>
  </si>
  <si>
    <t>Jacinto Iwato</t>
  </si>
  <si>
    <t>Paulo Sano</t>
  </si>
  <si>
    <t>Valdir Olivieri</t>
  </si>
  <si>
    <t>Nelson Prado</t>
  </si>
  <si>
    <t>Fernando Goto</t>
  </si>
  <si>
    <t>A. Fernando Bonifácio</t>
  </si>
  <si>
    <t>Paulo Roberto Garcia</t>
  </si>
  <si>
    <t>Herotides Nascimento</t>
  </si>
  <si>
    <t>Matheus Gonzales</t>
  </si>
  <si>
    <t>Wilson Briguenti Junior</t>
  </si>
  <si>
    <t>Claudio Iwato</t>
  </si>
  <si>
    <t>Douglas Aguiar</t>
  </si>
  <si>
    <t>Alexandre Iwato</t>
  </si>
  <si>
    <t>Bruno Barreto</t>
  </si>
  <si>
    <t>Márcio K. Saito</t>
  </si>
  <si>
    <t>Demetrius Gipulo Candido</t>
  </si>
  <si>
    <t>Lucas Monteiro</t>
  </si>
  <si>
    <t xml:space="preserve">Neilton Costa </t>
  </si>
  <si>
    <t>Cat</t>
  </si>
  <si>
    <t>Atleta</t>
  </si>
  <si>
    <t>Branca Etelvina</t>
  </si>
  <si>
    <t>Hugo Nozaki</t>
  </si>
  <si>
    <t>José Vinicius</t>
  </si>
  <si>
    <t>Herton Romão</t>
  </si>
  <si>
    <t>Avulso</t>
  </si>
  <si>
    <t>Edgard F. Brasil Júnior</t>
  </si>
  <si>
    <t>Francisco de Assis Ribeiro da Silva</t>
  </si>
  <si>
    <t>Silvio da Silva</t>
  </si>
  <si>
    <t>Philippe Rodrigues da Silva</t>
  </si>
  <si>
    <t>Fem B</t>
  </si>
  <si>
    <t>Fem A</t>
  </si>
  <si>
    <t>Riane Alves de Paula</t>
  </si>
  <si>
    <t>Karina Domiciano</t>
  </si>
  <si>
    <t>Rayssa</t>
  </si>
  <si>
    <t>Hiroshi Shigueoka</t>
  </si>
  <si>
    <t>Nobuhilo Watanabe</t>
  </si>
  <si>
    <t>Dirceo Gonzales</t>
  </si>
  <si>
    <t>Francie Guerrero</t>
  </si>
  <si>
    <t>Alexsander Freitas</t>
  </si>
  <si>
    <t>Luiza Domiciano</t>
  </si>
  <si>
    <t>Márcia H. Numata</t>
  </si>
  <si>
    <t>Eduardo Shiguetomi</t>
  </si>
  <si>
    <t>Miguel Shiguetomi</t>
  </si>
  <si>
    <t>Dayane Ferreira</t>
  </si>
  <si>
    <t>Classif</t>
  </si>
  <si>
    <t>Cosapyl</t>
  </si>
  <si>
    <t>Cosapyl Interclubes</t>
  </si>
  <si>
    <t>CLUBE</t>
  </si>
  <si>
    <t>CLAS.</t>
  </si>
  <si>
    <t>Inc.</t>
  </si>
  <si>
    <t>Juv.</t>
  </si>
  <si>
    <t>Masc D</t>
  </si>
  <si>
    <t>Marcos Rosendo</t>
  </si>
  <si>
    <t>Américo de Freitas</t>
  </si>
  <si>
    <t>Masc C</t>
  </si>
  <si>
    <t>Francisco Carlos de Oliveira</t>
  </si>
  <si>
    <t>Masc B</t>
  </si>
  <si>
    <t>Masc A</t>
  </si>
  <si>
    <t>Marcus Figueredo Nascimento</t>
  </si>
  <si>
    <t>Alanis Guerrero</t>
  </si>
  <si>
    <t>Natan Domiciano</t>
  </si>
  <si>
    <t/>
  </si>
  <si>
    <t>Campeonato Paulista</t>
  </si>
  <si>
    <r>
      <t xml:space="preserve">Classificação </t>
    </r>
    <r>
      <rPr>
        <b/>
        <sz val="18"/>
        <color indexed="10"/>
        <rFont val="Calibri"/>
        <family val="2"/>
      </rPr>
      <t>Acumulado</t>
    </r>
    <r>
      <rPr>
        <b/>
        <sz val="18"/>
        <color indexed="8"/>
        <rFont val="Calibri"/>
        <family val="2"/>
      </rPr>
      <t xml:space="preserve"> </t>
    </r>
    <r>
      <rPr>
        <b/>
        <sz val="18"/>
        <color indexed="10"/>
        <rFont val="Calibri"/>
        <family val="2"/>
      </rPr>
      <t>por Categoria</t>
    </r>
  </si>
  <si>
    <r>
      <t xml:space="preserve">Classificação </t>
    </r>
    <r>
      <rPr>
        <b/>
        <sz val="18"/>
        <color indexed="10"/>
        <rFont val="Calibri"/>
        <family val="2"/>
      </rPr>
      <t>Geral Masculino</t>
    </r>
    <r>
      <rPr>
        <b/>
        <sz val="18"/>
        <color indexed="8"/>
        <rFont val="Calibri"/>
        <family val="2"/>
      </rPr>
      <t xml:space="preserve"> </t>
    </r>
    <r>
      <rPr>
        <b/>
        <sz val="18"/>
        <color indexed="10"/>
        <rFont val="Calibri"/>
        <family val="2"/>
      </rPr>
      <t>Acumulado</t>
    </r>
  </si>
  <si>
    <r>
      <t xml:space="preserve">Classificação </t>
    </r>
    <r>
      <rPr>
        <b/>
        <sz val="18"/>
        <color indexed="10"/>
        <rFont val="Calibri"/>
        <family val="2"/>
      </rPr>
      <t>Geral Feminino Acumulado</t>
    </r>
  </si>
  <si>
    <t>CLASSIFICAÇÃO INTERCLUBES ACUMULADO</t>
  </si>
  <si>
    <t>1ª ETAPA</t>
  </si>
  <si>
    <t>2ª ETAPA</t>
  </si>
  <si>
    <t>3ª ETAPA</t>
  </si>
  <si>
    <t>4ª ETAPA</t>
  </si>
  <si>
    <t>Classif.</t>
  </si>
  <si>
    <t>1ª Etapa</t>
  </si>
  <si>
    <t>2ª Etapa</t>
  </si>
  <si>
    <t>3ª Etapa</t>
  </si>
  <si>
    <t>4ª Etapa</t>
  </si>
  <si>
    <t>1º Etapa</t>
  </si>
  <si>
    <t>2º Etapa</t>
  </si>
  <si>
    <t>3º Etapa</t>
  </si>
  <si>
    <t>4º Etapa</t>
  </si>
  <si>
    <t>Descarte</t>
  </si>
  <si>
    <t>Soma</t>
  </si>
  <si>
    <r>
      <t xml:space="preserve">16/09/2018 - </t>
    </r>
    <r>
      <rPr>
        <b/>
        <sz val="14"/>
        <color indexed="10"/>
        <rFont val="Calibri"/>
        <family val="2"/>
      </rPr>
      <t>ACUMULADO GERAL</t>
    </r>
  </si>
  <si>
    <t>Antelino Dores Alencar Jr</t>
  </si>
  <si>
    <t>Marcia Goto</t>
  </si>
  <si>
    <r>
      <t xml:space="preserve">16/09/2018 - </t>
    </r>
    <r>
      <rPr>
        <b/>
        <sz val="14"/>
        <color indexed="10"/>
        <rFont val="Calibri"/>
        <family val="2"/>
      </rPr>
      <t>Correção A de 19/09/2018</t>
    </r>
  </si>
  <si>
    <t>Trofeu de Campeã</t>
  </si>
  <si>
    <t>medalha</t>
  </si>
  <si>
    <t>trofeu de campeão</t>
  </si>
  <si>
    <t>trofeu de campeã medalha da 2 etapa</t>
  </si>
  <si>
    <t>medalha de 2 colocada , medalha 3 etapa</t>
  </si>
  <si>
    <t xml:space="preserve">medalha de 3 colocada </t>
  </si>
  <si>
    <t>medalha da 1 e 4 etapa</t>
  </si>
  <si>
    <t>medalha de 2 colocada  medalha da 3 e 4 etapa</t>
  </si>
  <si>
    <t>medalha de 3 colocada  medalha da 1 etapa</t>
  </si>
  <si>
    <t>trofeu de capeão medalha da 4 etapa</t>
  </si>
  <si>
    <t xml:space="preserve">medalha de 2 colocado </t>
  </si>
  <si>
    <t>medalha de 3 colocado e medalha da 3 etapa</t>
  </si>
  <si>
    <t>medalha da 1 etapa</t>
  </si>
  <si>
    <t>medalha da 2 etapa</t>
  </si>
  <si>
    <t>trofeu de campeao e medalha da 1,2,3 etapa</t>
  </si>
  <si>
    <t>medalha de 2 colocado e medalha da 4 etapa</t>
  </si>
  <si>
    <t>medalha de 3 colocado</t>
  </si>
  <si>
    <t>trofeu de campeao e medalha da 2 e 4 etapa</t>
  </si>
  <si>
    <t>medalha de 2 colocado</t>
  </si>
  <si>
    <t>medalha de 3 colocado e medalha da 1 e 3 etapa</t>
  </si>
  <si>
    <t>trofeu de campeao e medalha da 3 etapa</t>
  </si>
  <si>
    <t>medalha de 2 colocado e medalha da 1 e 2 etapa</t>
  </si>
  <si>
    <t xml:space="preserve">medalha de 3 colocado </t>
  </si>
  <si>
    <t>medalha da 4 etapa</t>
  </si>
  <si>
    <t>TROFEU MAIOR LANCE MASC</t>
  </si>
  <si>
    <t>TROFEU MAIOR LANCE FEM</t>
  </si>
  <si>
    <t>TROFEU Geral Absoluto</t>
  </si>
  <si>
    <t>TROFEU</t>
  </si>
  <si>
    <t>MEDALHA</t>
  </si>
  <si>
    <t>INTERCLUBES</t>
  </si>
  <si>
    <t>GAIVOTA</t>
  </si>
  <si>
    <t>TROFEU CAMPEAO</t>
  </si>
  <si>
    <t>TROFEU VICE</t>
  </si>
  <si>
    <t>20 MEDALHAS</t>
  </si>
  <si>
    <t>15 MEDALHAS</t>
  </si>
  <si>
    <t>trofeu</t>
  </si>
  <si>
    <t>TROFEU VICE e 15 medalhas</t>
  </si>
  <si>
    <t>TROFEU CAMPEAO 20 MEDALHAS</t>
  </si>
  <si>
    <t>medalhas</t>
  </si>
  <si>
    <t>total</t>
  </si>
  <si>
    <t>interclubes</t>
  </si>
  <si>
    <t>Clube Brasa</t>
  </si>
  <si>
    <t>Equipesca Mauá</t>
  </si>
  <si>
    <t>Campeão</t>
  </si>
  <si>
    <t>Vice-Campeão</t>
  </si>
  <si>
    <t>3 colocado</t>
  </si>
  <si>
    <t>4 colocado</t>
  </si>
  <si>
    <t>5 colocado</t>
  </si>
  <si>
    <t>6 colocado</t>
  </si>
  <si>
    <t>7 colocado</t>
  </si>
  <si>
    <t>8 colocado</t>
  </si>
  <si>
    <t>9 colocado</t>
  </si>
  <si>
    <t>Bryan Reinaldo dos Santos Vieira</t>
  </si>
  <si>
    <t>Luiza Fernandes  Domiciano</t>
  </si>
  <si>
    <t>Pedro Henrique Vaukauskas</t>
  </si>
  <si>
    <t>Campeã</t>
  </si>
  <si>
    <t>Vice-Campeã</t>
  </si>
  <si>
    <t>3 colocada</t>
  </si>
  <si>
    <t>3 Colocada</t>
  </si>
  <si>
    <t>José Vinicius Ferreira da Silva</t>
  </si>
  <si>
    <t>Joelder Lopes de Oliveira</t>
  </si>
  <si>
    <t>Paulo Choji Shiosi</t>
  </si>
  <si>
    <t>3 Colocado</t>
  </si>
  <si>
    <t xml:space="preserve">3 Colocado </t>
  </si>
  <si>
    <t>Maior Lance Masculino</t>
  </si>
  <si>
    <t>Maior Lance Feminino</t>
  </si>
  <si>
    <t>Campeão Geral Absoluto</t>
  </si>
  <si>
    <t>Vencedora da 1 Etapa</t>
  </si>
  <si>
    <t>Vencedora da 3 Etapa</t>
  </si>
  <si>
    <t>Vencedora da 1 e 4 Etapa</t>
  </si>
  <si>
    <t>Vencedora da2 Etapa</t>
  </si>
  <si>
    <t>Vencedora da 3 e 4 Etapa</t>
  </si>
  <si>
    <t>Vencedor da 4 Etapa</t>
  </si>
  <si>
    <t>Vencedor da 3 Etapa</t>
  </si>
  <si>
    <t>Vencedor da 1 Etapa</t>
  </si>
  <si>
    <t>Vencedor da 2 Etapa</t>
  </si>
  <si>
    <t>Vencedor da 1, 2 e 3 Etapa</t>
  </si>
  <si>
    <t>Vencedor da 2 e 4 Etapa</t>
  </si>
  <si>
    <t>Vencedor da 1 e 3 Etapa</t>
  </si>
  <si>
    <t>Vencedor da 1 e 2 Etapa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</si>
</sst>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46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5" borderId="10" xfId="0" applyFont="1" applyFill="1" applyBorder="1" applyAlignment="1">
      <alignment horizontal="center" vertical="center"/>
    </xf>
    <xf numFmtId="1" fontId="46" fillId="5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6" fillId="0" borderId="0" xfId="0" applyNumberFormat="1" applyFont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46" fillId="0" borderId="10" xfId="0" applyNumberFormat="1" applyFont="1" applyBorder="1" applyAlignment="1">
      <alignment/>
    </xf>
    <xf numFmtId="164" fontId="46" fillId="5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2" fontId="0" fillId="0" borderId="13" xfId="0" applyNumberFormat="1" applyBorder="1" applyAlignment="1">
      <alignment horizontal="center"/>
    </xf>
    <xf numFmtId="164" fontId="46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" fontId="26" fillId="33" borderId="10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46" fillId="0" borderId="0" xfId="0" applyNumberFormat="1" applyFont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1" fontId="46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1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/>
    </xf>
    <xf numFmtId="0" fontId="46" fillId="10" borderId="10" xfId="0" applyFont="1" applyFill="1" applyBorder="1" applyAlignment="1">
      <alignment horizontal="center" vertical="center" wrapText="1"/>
    </xf>
    <xf numFmtId="1" fontId="0" fillId="10" borderId="10" xfId="0" applyNumberFormat="1" applyFont="1" applyFill="1" applyBorder="1" applyAlignment="1">
      <alignment horizontal="center"/>
    </xf>
    <xf numFmtId="164" fontId="0" fillId="10" borderId="10" xfId="0" applyNumberForma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2" xfId="0" applyFont="1" applyBorder="1" applyAlignment="1">
      <alignment horizontal="center"/>
    </xf>
    <xf numFmtId="1" fontId="46" fillId="0" borderId="0" xfId="0" applyNumberFormat="1" applyFont="1" applyAlignment="1">
      <alignment horizontal="center"/>
    </xf>
    <xf numFmtId="164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33" borderId="10" xfId="0" applyFont="1" applyFill="1" applyBorder="1" applyAlignment="1">
      <alignment/>
    </xf>
    <xf numFmtId="1" fontId="46" fillId="34" borderId="10" xfId="0" applyNumberFormat="1" applyFont="1" applyFill="1" applyBorder="1" applyAlignment="1">
      <alignment horizontal="center"/>
    </xf>
    <xf numFmtId="0" fontId="46" fillId="5" borderId="13" xfId="0" applyFont="1" applyFill="1" applyBorder="1" applyAlignment="1">
      <alignment horizontal="center" vertical="center"/>
    </xf>
    <xf numFmtId="0" fontId="46" fillId="5" borderId="15" xfId="0" applyFont="1" applyFill="1" applyBorder="1" applyAlignment="1">
      <alignment horizontal="center" vertical="center"/>
    </xf>
    <xf numFmtId="1" fontId="46" fillId="5" borderId="10" xfId="0" applyNumberFormat="1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14" fontId="47" fillId="0" borderId="0" xfId="0" applyNumberFormat="1" applyFont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14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164" fontId="46" fillId="5" borderId="10" xfId="0" applyNumberFormat="1" applyFont="1" applyFill="1" applyBorder="1" applyAlignment="1">
      <alignment horizontal="center" vertical="center"/>
    </xf>
    <xf numFmtId="0" fontId="46" fillId="5" borderId="18" xfId="0" applyFont="1" applyFill="1" applyBorder="1" applyAlignment="1">
      <alignment horizontal="center" vertical="center"/>
    </xf>
    <xf numFmtId="0" fontId="46" fillId="5" borderId="14" xfId="0" applyFont="1" applyFill="1" applyBorder="1" applyAlignment="1">
      <alignment horizontal="center" vertical="center"/>
    </xf>
    <xf numFmtId="1" fontId="46" fillId="5" borderId="13" xfId="0" applyNumberFormat="1" applyFont="1" applyFill="1" applyBorder="1" applyAlignment="1">
      <alignment horizontal="center" vertical="center"/>
    </xf>
    <xf numFmtId="1" fontId="46" fillId="5" borderId="15" xfId="0" applyNumberFormat="1" applyFont="1" applyFill="1" applyBorder="1" applyAlignment="1">
      <alignment horizontal="center" vertical="center"/>
    </xf>
    <xf numFmtId="14" fontId="47" fillId="0" borderId="17" xfId="0" applyNumberFormat="1" applyFont="1" applyBorder="1" applyAlignment="1">
      <alignment horizontal="center"/>
    </xf>
    <xf numFmtId="0" fontId="46" fillId="36" borderId="13" xfId="0" applyFont="1" applyFill="1" applyBorder="1" applyAlignment="1">
      <alignment horizontal="center"/>
    </xf>
    <xf numFmtId="0" fontId="46" fillId="10" borderId="13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do%201&#170;%20Etapa%20Paulista%20Lancamento%20Limitad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do%202&#170;%20etapa%20Paulista%20de%20Lan&#231;amento%20Limitado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do%204&#170;%20Etapa%20Paulista%20Lancamento%20Limitad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uração"/>
      <sheetName val="Classificação"/>
      <sheetName val="Classif Geral Masculino"/>
      <sheetName val="Classif Geral Fem"/>
      <sheetName val="Classif Geral"/>
      <sheetName val="Interclubes"/>
      <sheetName val="Cosapyl"/>
    </sheetNames>
    <sheetDataSet>
      <sheetData sheetId="5">
        <row r="51">
          <cell r="B51" t="str">
            <v>CLUBE</v>
          </cell>
          <cell r="C51" t="str">
            <v>FEM</v>
          </cell>
          <cell r="D51" t="str">
            <v>MASC D</v>
          </cell>
          <cell r="E51" t="str">
            <v>MASC C</v>
          </cell>
          <cell r="F51" t="str">
            <v>MASC B</v>
          </cell>
          <cell r="G51" t="str">
            <v>MASC A</v>
          </cell>
          <cell r="H51" t="str">
            <v>SOMA</v>
          </cell>
          <cell r="I51" t="str">
            <v>DESCARTE</v>
          </cell>
          <cell r="J51" t="str">
            <v>TOTAL</v>
          </cell>
          <cell r="K51" t="str">
            <v>Cosapyl Interclubes</v>
          </cell>
          <cell r="L51" t="str">
            <v>CLAS.</v>
          </cell>
        </row>
        <row r="52">
          <cell r="B52" t="str">
            <v>Gaivota</v>
          </cell>
          <cell r="C52">
            <v>4.001</v>
          </cell>
          <cell r="D52">
            <v>4.001</v>
          </cell>
          <cell r="E52">
            <v>4.001</v>
          </cell>
          <cell r="F52">
            <v>7.0028</v>
          </cell>
          <cell r="G52">
            <v>4.001</v>
          </cell>
          <cell r="H52">
            <v>23.006800000000002</v>
          </cell>
          <cell r="I52">
            <v>4.001</v>
          </cell>
          <cell r="J52">
            <v>19.0058</v>
          </cell>
          <cell r="K52">
            <v>7.0028</v>
          </cell>
          <cell r="L52">
            <v>1</v>
          </cell>
        </row>
        <row r="53">
          <cell r="B53" t="str">
            <v>Suzanpesca</v>
          </cell>
          <cell r="C53">
            <v>2.0003</v>
          </cell>
          <cell r="D53">
            <v>5.0015</v>
          </cell>
          <cell r="E53">
            <v>6.0021</v>
          </cell>
          <cell r="F53">
            <v>5.0015</v>
          </cell>
          <cell r="G53">
            <v>3.0006</v>
          </cell>
          <cell r="H53">
            <v>21.006</v>
          </cell>
          <cell r="I53">
            <v>2.0003</v>
          </cell>
          <cell r="J53">
            <v>19.0057</v>
          </cell>
          <cell r="K53">
            <v>6.0021</v>
          </cell>
          <cell r="L53">
            <v>2</v>
          </cell>
        </row>
        <row r="54">
          <cell r="B54" t="str">
            <v>CPEVAP</v>
          </cell>
          <cell r="C54">
            <v>5.0015</v>
          </cell>
          <cell r="D54">
            <v>3.0006</v>
          </cell>
          <cell r="E54">
            <v>5.0015</v>
          </cell>
          <cell r="F54">
            <v>3.0006</v>
          </cell>
          <cell r="G54">
            <v>1.0001</v>
          </cell>
          <cell r="H54">
            <v>17.0043</v>
          </cell>
          <cell r="I54">
            <v>1.0001</v>
          </cell>
          <cell r="J54">
            <v>16.0042</v>
          </cell>
          <cell r="K54">
            <v>5.0015</v>
          </cell>
          <cell r="L54">
            <v>3</v>
          </cell>
        </row>
        <row r="55">
          <cell r="B55" t="str">
            <v>Brasa</v>
          </cell>
          <cell r="C55">
            <v>1.0001</v>
          </cell>
          <cell r="D55">
            <v>2.0003</v>
          </cell>
          <cell r="E55">
            <v>0</v>
          </cell>
          <cell r="F55">
            <v>6.0021</v>
          </cell>
          <cell r="G55">
            <v>5.0015</v>
          </cell>
          <cell r="H55">
            <v>14.004000000000001</v>
          </cell>
          <cell r="I55">
            <v>0</v>
          </cell>
          <cell r="J55">
            <v>14.004000000000001</v>
          </cell>
          <cell r="K55">
            <v>4.001</v>
          </cell>
          <cell r="L55">
            <v>4</v>
          </cell>
        </row>
        <row r="56">
          <cell r="B56" t="str">
            <v>Guarujá</v>
          </cell>
          <cell r="C56">
            <v>0</v>
          </cell>
          <cell r="D56">
            <v>6.0021</v>
          </cell>
          <cell r="E56">
            <v>2.0003</v>
          </cell>
          <cell r="F56">
            <v>4.001</v>
          </cell>
          <cell r="G56">
            <v>2.0003</v>
          </cell>
          <cell r="H56">
            <v>14.003700000000002</v>
          </cell>
          <cell r="I56">
            <v>0</v>
          </cell>
          <cell r="J56">
            <v>14.003700000000002</v>
          </cell>
          <cell r="K56">
            <v>3.0006</v>
          </cell>
          <cell r="L56">
            <v>5</v>
          </cell>
        </row>
        <row r="57">
          <cell r="B57" t="str">
            <v>Mauá</v>
          </cell>
          <cell r="C57">
            <v>6.0021</v>
          </cell>
          <cell r="D57">
            <v>0</v>
          </cell>
          <cell r="E57">
            <v>3.0006</v>
          </cell>
          <cell r="F57">
            <v>1.0001</v>
          </cell>
          <cell r="G57">
            <v>0</v>
          </cell>
          <cell r="H57">
            <v>10.0028</v>
          </cell>
          <cell r="I57">
            <v>0</v>
          </cell>
          <cell r="J57">
            <v>10.0028</v>
          </cell>
          <cell r="K57">
            <v>2.0003</v>
          </cell>
          <cell r="L57">
            <v>6</v>
          </cell>
        </row>
        <row r="58">
          <cell r="B58" t="str">
            <v>Santista</v>
          </cell>
          <cell r="C58">
            <v>3.0006</v>
          </cell>
          <cell r="D58">
            <v>1.0001</v>
          </cell>
          <cell r="E58">
            <v>0</v>
          </cell>
          <cell r="F58">
            <v>2.0003</v>
          </cell>
          <cell r="G58">
            <v>0</v>
          </cell>
          <cell r="H58">
            <v>6.001</v>
          </cell>
          <cell r="I58">
            <v>0</v>
          </cell>
          <cell r="J58">
            <v>6.001</v>
          </cell>
          <cell r="K58">
            <v>1.0001</v>
          </cell>
          <cell r="L58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uração"/>
      <sheetName val="Class cat"/>
      <sheetName val="Class Geral Masc"/>
      <sheetName val="Class Geral Fem"/>
      <sheetName val="Class Geral"/>
      <sheetName val="INTERCLUBES"/>
      <sheetName val="Cosapyl"/>
      <sheetName val="Plan8"/>
    </sheetNames>
    <sheetDataSet>
      <sheetData sheetId="1">
        <row r="18">
          <cell r="C18" t="str">
            <v>Atleta</v>
          </cell>
          <cell r="D18" t="str">
            <v>Clube</v>
          </cell>
          <cell r="E18" t="str">
            <v>1º Lance</v>
          </cell>
          <cell r="F18" t="str">
            <v>2º Lance</v>
          </cell>
          <cell r="G18" t="str">
            <v>3º Lance</v>
          </cell>
          <cell r="H18" t="str">
            <v>Total</v>
          </cell>
          <cell r="I18" t="str">
            <v>Clas</v>
          </cell>
          <cell r="J18" t="str">
            <v>Cosapyl</v>
          </cell>
        </row>
        <row r="19">
          <cell r="C19" t="str">
            <v>Luiza Domiciano</v>
          </cell>
          <cell r="D19" t="str">
            <v>GAIVOTA</v>
          </cell>
          <cell r="E19">
            <v>81.67</v>
          </cell>
          <cell r="F19">
            <v>85.07</v>
          </cell>
          <cell r="G19">
            <v>79.26</v>
          </cell>
          <cell r="H19">
            <v>246</v>
          </cell>
          <cell r="I19">
            <v>1</v>
          </cell>
          <cell r="J19">
            <v>10.0055</v>
          </cell>
        </row>
        <row r="20">
          <cell r="C20" t="str">
            <v>Leonardo Barbosa</v>
          </cell>
          <cell r="D20" t="str">
            <v>SANTISTA</v>
          </cell>
          <cell r="E20">
            <v>108.63</v>
          </cell>
          <cell r="F20" t="str">
            <v>FE</v>
          </cell>
          <cell r="G20">
            <v>98.48</v>
          </cell>
          <cell r="H20">
            <v>207.11</v>
          </cell>
          <cell r="I20">
            <v>2</v>
          </cell>
          <cell r="J20">
            <v>9.0045</v>
          </cell>
        </row>
        <row r="21">
          <cell r="C21" t="str">
            <v>Natan Domiciano</v>
          </cell>
          <cell r="D21" t="str">
            <v>GAIVOTA</v>
          </cell>
          <cell r="E21">
            <v>92.31</v>
          </cell>
          <cell r="F21" t="str">
            <v>FD</v>
          </cell>
          <cell r="G21">
            <v>87.72</v>
          </cell>
          <cell r="H21">
            <v>180.03</v>
          </cell>
          <cell r="I21">
            <v>3</v>
          </cell>
          <cell r="J21">
            <v>8.0036</v>
          </cell>
        </row>
        <row r="22">
          <cell r="C22" t="str">
            <v>Pedro Henrique</v>
          </cell>
          <cell r="D22" t="str">
            <v>SANTISTA</v>
          </cell>
          <cell r="E22">
            <v>77.19</v>
          </cell>
          <cell r="F22" t="str">
            <v>FD</v>
          </cell>
          <cell r="G22">
            <v>84.96</v>
          </cell>
          <cell r="H22">
            <v>162.14999999999998</v>
          </cell>
          <cell r="I22">
            <v>4</v>
          </cell>
          <cell r="J22">
            <v>7.0028</v>
          </cell>
        </row>
        <row r="23">
          <cell r="C23" t="str">
            <v>Bryan Vieira</v>
          </cell>
          <cell r="D23" t="str">
            <v>GAIVOTA</v>
          </cell>
          <cell r="E23" t="str">
            <v>FD</v>
          </cell>
          <cell r="F23">
            <v>86.05</v>
          </cell>
          <cell r="G23" t="str">
            <v>FD</v>
          </cell>
          <cell r="H23">
            <v>86.05</v>
          </cell>
          <cell r="I23">
            <v>5</v>
          </cell>
          <cell r="J23">
            <v>6.0021</v>
          </cell>
        </row>
        <row r="24">
          <cell r="C24" t="str">
            <v>Lucas Iannicelli</v>
          </cell>
          <cell r="D24" t="str">
            <v>SUZANPESCA</v>
          </cell>
          <cell r="H24">
            <v>0</v>
          </cell>
          <cell r="J24">
            <v>0</v>
          </cell>
        </row>
        <row r="37">
          <cell r="C37" t="str">
            <v>Atleta</v>
          </cell>
          <cell r="D37" t="str">
            <v>Clube</v>
          </cell>
          <cell r="E37" t="str">
            <v>1º Lance</v>
          </cell>
          <cell r="F37" t="str">
            <v>2º Lance</v>
          </cell>
          <cell r="G37" t="str">
            <v>3º Lance</v>
          </cell>
          <cell r="H37" t="str">
            <v>Total</v>
          </cell>
          <cell r="I37" t="str">
            <v>Clas</v>
          </cell>
          <cell r="J37" t="str">
            <v>Cosapyl</v>
          </cell>
        </row>
        <row r="38">
          <cell r="C38" t="str">
            <v>Eliana Paes de Oliveira Augusto</v>
          </cell>
          <cell r="D38" t="str">
            <v>CPEVAP</v>
          </cell>
          <cell r="E38">
            <v>112.46</v>
          </cell>
          <cell r="F38">
            <v>115.77</v>
          </cell>
          <cell r="G38">
            <v>107.65</v>
          </cell>
          <cell r="H38">
            <v>335.88</v>
          </cell>
          <cell r="I38">
            <v>1</v>
          </cell>
          <cell r="J38">
            <v>15.012</v>
          </cell>
        </row>
        <row r="39">
          <cell r="C39" t="str">
            <v>Luiza Sano</v>
          </cell>
          <cell r="D39" t="str">
            <v>MAUA</v>
          </cell>
          <cell r="E39">
            <v>112.73</v>
          </cell>
          <cell r="F39">
            <v>116.47</v>
          </cell>
          <cell r="G39">
            <v>104.76</v>
          </cell>
          <cell r="H39">
            <v>333.96</v>
          </cell>
          <cell r="I39">
            <v>2</v>
          </cell>
          <cell r="J39">
            <v>14.0105</v>
          </cell>
        </row>
        <row r="40">
          <cell r="C40" t="str">
            <v>Mariza Eiko Hasegawa</v>
          </cell>
          <cell r="D40" t="str">
            <v>GAIVOTA</v>
          </cell>
          <cell r="E40">
            <v>108.29</v>
          </cell>
          <cell r="F40">
            <v>102.27</v>
          </cell>
          <cell r="G40">
            <v>101.36</v>
          </cell>
          <cell r="H40">
            <v>311.92</v>
          </cell>
          <cell r="I40">
            <v>3</v>
          </cell>
          <cell r="J40">
            <v>13.0091</v>
          </cell>
        </row>
        <row r="41">
          <cell r="C41" t="str">
            <v>Karina Domiciano</v>
          </cell>
          <cell r="D41" t="str">
            <v>GAIVOTA</v>
          </cell>
          <cell r="E41">
            <v>127.15</v>
          </cell>
          <cell r="F41" t="str">
            <v>FE</v>
          </cell>
          <cell r="G41">
            <v>133.05</v>
          </cell>
          <cell r="H41">
            <v>260.20000000000005</v>
          </cell>
          <cell r="I41">
            <v>4</v>
          </cell>
          <cell r="J41">
            <v>12.0078</v>
          </cell>
        </row>
        <row r="42">
          <cell r="C42" t="str">
            <v>Rosângela Santos</v>
          </cell>
          <cell r="D42" t="str">
            <v>CPEVAP</v>
          </cell>
          <cell r="E42">
            <v>129.02</v>
          </cell>
          <cell r="F42">
            <v>126.71</v>
          </cell>
          <cell r="G42" t="str">
            <v>FD</v>
          </cell>
          <cell r="H42">
            <v>255.73000000000002</v>
          </cell>
          <cell r="I42">
            <v>5</v>
          </cell>
          <cell r="J42">
            <v>11.0066</v>
          </cell>
        </row>
        <row r="43">
          <cell r="C43" t="str">
            <v>Kikue Mitake</v>
          </cell>
          <cell r="D43" t="str">
            <v>MAUA</v>
          </cell>
          <cell r="E43" t="str">
            <v>FE</v>
          </cell>
          <cell r="F43">
            <v>120.3</v>
          </cell>
          <cell r="G43">
            <v>116.45</v>
          </cell>
          <cell r="H43">
            <v>236.75</v>
          </cell>
          <cell r="I43">
            <v>6</v>
          </cell>
          <cell r="J43">
            <v>10.0055</v>
          </cell>
        </row>
        <row r="44">
          <cell r="C44" t="str">
            <v>Dayane Ferreira</v>
          </cell>
          <cell r="D44" t="str">
            <v>SUZANPESCA</v>
          </cell>
          <cell r="E44">
            <v>115.11</v>
          </cell>
          <cell r="F44" t="str">
            <v>FD</v>
          </cell>
          <cell r="G44">
            <v>118.54</v>
          </cell>
          <cell r="H44">
            <v>233.65</v>
          </cell>
          <cell r="I44">
            <v>7</v>
          </cell>
          <cell r="J44">
            <v>9.0045</v>
          </cell>
        </row>
        <row r="45">
          <cell r="C45" t="str">
            <v>Roberta Rodrigues da Silva</v>
          </cell>
          <cell r="D45" t="str">
            <v>CPEVAP</v>
          </cell>
          <cell r="E45">
            <v>106.65</v>
          </cell>
          <cell r="F45" t="str">
            <v>FE</v>
          </cell>
          <cell r="G45">
            <v>104.62</v>
          </cell>
          <cell r="H45">
            <v>211.27</v>
          </cell>
          <cell r="I45">
            <v>8</v>
          </cell>
          <cell r="J45">
            <v>8.0036</v>
          </cell>
        </row>
        <row r="46">
          <cell r="C46" t="str">
            <v>Branca Etelvina</v>
          </cell>
          <cell r="D46" t="str">
            <v>MAUA</v>
          </cell>
          <cell r="H46">
            <v>0</v>
          </cell>
          <cell r="J46">
            <v>0</v>
          </cell>
        </row>
        <row r="47">
          <cell r="C47" t="str">
            <v>Marta Xavier Gonçalves</v>
          </cell>
          <cell r="D47" t="str">
            <v>GAIVOTA</v>
          </cell>
          <cell r="H47">
            <v>0</v>
          </cell>
          <cell r="J47">
            <v>0</v>
          </cell>
        </row>
      </sheetData>
      <sheetData sheetId="5">
        <row r="52">
          <cell r="B52" t="str">
            <v>CLUBE</v>
          </cell>
          <cell r="C52" t="str">
            <v>FEM</v>
          </cell>
          <cell r="D52" t="str">
            <v>MASC D</v>
          </cell>
          <cell r="E52" t="str">
            <v>MASC C</v>
          </cell>
          <cell r="F52" t="str">
            <v>MASC B</v>
          </cell>
          <cell r="G52" t="str">
            <v>MASC A</v>
          </cell>
          <cell r="H52" t="str">
            <v>SOMA</v>
          </cell>
          <cell r="I52" t="str">
            <v>DESCARTE</v>
          </cell>
          <cell r="J52" t="str">
            <v>TOTAL</v>
          </cell>
        </row>
        <row r="53">
          <cell r="B53" t="str">
            <v>Brasa</v>
          </cell>
          <cell r="C53">
            <v>3.0006</v>
          </cell>
          <cell r="D53">
            <v>4.001</v>
          </cell>
          <cell r="E53">
            <v>0</v>
          </cell>
          <cell r="F53">
            <v>7.0028</v>
          </cell>
          <cell r="G53">
            <v>5.0015</v>
          </cell>
          <cell r="H53">
            <v>19.0059</v>
          </cell>
          <cell r="I53">
            <v>0</v>
          </cell>
          <cell r="J53">
            <v>19.0059</v>
          </cell>
          <cell r="K53">
            <v>7.0028</v>
          </cell>
        </row>
        <row r="54">
          <cell r="B54" t="str">
            <v>Suzanpesca</v>
          </cell>
          <cell r="C54">
            <v>2.0003</v>
          </cell>
          <cell r="D54">
            <v>5.0015</v>
          </cell>
          <cell r="E54">
            <v>6.0021</v>
          </cell>
          <cell r="F54">
            <v>5.0015</v>
          </cell>
          <cell r="G54">
            <v>2.0003</v>
          </cell>
          <cell r="H54">
            <v>20.0057</v>
          </cell>
          <cell r="I54">
            <v>2.0003</v>
          </cell>
          <cell r="J54">
            <v>18.0054</v>
          </cell>
          <cell r="K54">
            <v>6.0021</v>
          </cell>
        </row>
        <row r="55">
          <cell r="B55" t="str">
            <v>Gaivota</v>
          </cell>
          <cell r="C55">
            <v>4.001</v>
          </cell>
          <cell r="D55">
            <v>6.0021</v>
          </cell>
          <cell r="E55">
            <v>5.0015</v>
          </cell>
          <cell r="F55">
            <v>2.0003</v>
          </cell>
          <cell r="G55">
            <v>1.0001</v>
          </cell>
          <cell r="H55">
            <v>18.005</v>
          </cell>
          <cell r="I55">
            <v>1.0001</v>
          </cell>
          <cell r="J55">
            <v>17.0049</v>
          </cell>
          <cell r="K55">
            <v>5.0015</v>
          </cell>
        </row>
        <row r="56">
          <cell r="B56" t="str">
            <v>CPEVAP</v>
          </cell>
          <cell r="C56">
            <v>6.0021</v>
          </cell>
          <cell r="D56">
            <v>3.0006</v>
          </cell>
          <cell r="E56">
            <v>4.001</v>
          </cell>
          <cell r="F56">
            <v>3.0006</v>
          </cell>
          <cell r="G56">
            <v>3.0006</v>
          </cell>
          <cell r="H56">
            <v>19.0049</v>
          </cell>
          <cell r="I56">
            <v>3.0006</v>
          </cell>
          <cell r="J56">
            <v>16.0043</v>
          </cell>
          <cell r="K56">
            <v>4.001</v>
          </cell>
        </row>
        <row r="57">
          <cell r="B57" t="str">
            <v>Guarujá</v>
          </cell>
          <cell r="C57">
            <v>0</v>
          </cell>
          <cell r="D57">
            <v>2.0003</v>
          </cell>
          <cell r="E57">
            <v>2.0003</v>
          </cell>
          <cell r="F57">
            <v>6.0021</v>
          </cell>
          <cell r="G57">
            <v>4.001</v>
          </cell>
          <cell r="H57">
            <v>14.003700000000002</v>
          </cell>
          <cell r="I57">
            <v>0</v>
          </cell>
          <cell r="J57">
            <v>14.003700000000002</v>
          </cell>
          <cell r="K57">
            <v>3.0006</v>
          </cell>
        </row>
        <row r="58">
          <cell r="B58" t="str">
            <v>Mauá</v>
          </cell>
          <cell r="C58">
            <v>5.0015</v>
          </cell>
          <cell r="D58">
            <v>0</v>
          </cell>
          <cell r="E58">
            <v>3.0006</v>
          </cell>
          <cell r="F58">
            <v>1.0001</v>
          </cell>
          <cell r="G58">
            <v>0</v>
          </cell>
          <cell r="H58">
            <v>9.0022</v>
          </cell>
          <cell r="I58">
            <v>0</v>
          </cell>
          <cell r="J58">
            <v>9.0022</v>
          </cell>
          <cell r="K58">
            <v>2.0003</v>
          </cell>
        </row>
        <row r="59">
          <cell r="B59" t="str">
            <v>Santista</v>
          </cell>
          <cell r="C59">
            <v>1.0001</v>
          </cell>
          <cell r="D59">
            <v>1.0001</v>
          </cell>
          <cell r="E59">
            <v>0</v>
          </cell>
          <cell r="F59">
            <v>4.001</v>
          </cell>
          <cell r="G59">
            <v>0</v>
          </cell>
          <cell r="H59">
            <v>6.001200000000001</v>
          </cell>
          <cell r="I59">
            <v>0</v>
          </cell>
          <cell r="J59">
            <v>6.001200000000001</v>
          </cell>
          <cell r="K59">
            <v>1.0001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uração"/>
      <sheetName val="Classificação"/>
      <sheetName val="Classif Geral Masculino"/>
      <sheetName val="Classif Geral Fem"/>
      <sheetName val="Classif Geral"/>
      <sheetName val="Interclubes"/>
      <sheetName val="Cosapyl"/>
    </sheetNames>
    <sheetDataSet>
      <sheetData sheetId="4">
        <row r="5">
          <cell r="C5" t="str">
            <v>Atleta</v>
          </cell>
          <cell r="D5" t="str">
            <v>Clube</v>
          </cell>
          <cell r="E5" t="str">
            <v>1º Lance</v>
          </cell>
          <cell r="F5" t="str">
            <v>2º Lance</v>
          </cell>
          <cell r="G5" t="str">
            <v>3º Lance</v>
          </cell>
          <cell r="H5" t="str">
            <v>Total</v>
          </cell>
          <cell r="I5" t="str">
            <v>Classif</v>
          </cell>
          <cell r="J5" t="str">
            <v>Cosapyl</v>
          </cell>
        </row>
        <row r="6">
          <cell r="C6" t="str">
            <v>Antelino Alencar Jr.</v>
          </cell>
          <cell r="D6" t="str">
            <v>CPEVAP</v>
          </cell>
          <cell r="E6">
            <v>214.65</v>
          </cell>
          <cell r="F6">
            <v>211.81</v>
          </cell>
          <cell r="G6">
            <v>208.14</v>
          </cell>
          <cell r="H6">
            <v>634.6</v>
          </cell>
          <cell r="I6">
            <v>1</v>
          </cell>
          <cell r="J6">
            <v>100.505</v>
          </cell>
        </row>
        <row r="7">
          <cell r="C7" t="str">
            <v>Alexandre Iwato</v>
          </cell>
          <cell r="D7" t="str">
            <v>CPEVAP</v>
          </cell>
          <cell r="E7">
            <v>193.14</v>
          </cell>
          <cell r="F7">
            <v>197</v>
          </cell>
          <cell r="G7">
            <v>188.44</v>
          </cell>
          <cell r="H7">
            <v>578.5799999999999</v>
          </cell>
          <cell r="I7">
            <v>2</v>
          </cell>
          <cell r="J7">
            <v>99.495</v>
          </cell>
        </row>
        <row r="8">
          <cell r="C8" t="str">
            <v>Edgard F. Brasil Júnior</v>
          </cell>
          <cell r="D8" t="str">
            <v>Brasa</v>
          </cell>
          <cell r="E8">
            <v>169.98</v>
          </cell>
          <cell r="F8">
            <v>189.91</v>
          </cell>
          <cell r="G8">
            <v>191.92</v>
          </cell>
          <cell r="H8">
            <v>551.81</v>
          </cell>
          <cell r="I8">
            <v>3</v>
          </cell>
          <cell r="J8">
            <v>98.4851</v>
          </cell>
        </row>
        <row r="9">
          <cell r="C9" t="str">
            <v>Nelson Prado</v>
          </cell>
          <cell r="D9" t="str">
            <v>Suzanpesca</v>
          </cell>
          <cell r="E9">
            <v>181.96</v>
          </cell>
          <cell r="F9">
            <v>167.01</v>
          </cell>
          <cell r="G9">
            <v>183.95</v>
          </cell>
          <cell r="H9">
            <v>532.9200000000001</v>
          </cell>
          <cell r="I9">
            <v>4</v>
          </cell>
          <cell r="J9">
            <v>97.4753</v>
          </cell>
        </row>
        <row r="10">
          <cell r="C10" t="str">
            <v>Robson Lucca</v>
          </cell>
          <cell r="D10" t="str">
            <v>Suzanpesca</v>
          </cell>
          <cell r="E10">
            <v>177.52</v>
          </cell>
          <cell r="F10">
            <v>181.54</v>
          </cell>
          <cell r="G10">
            <v>172.32</v>
          </cell>
          <cell r="H10">
            <v>531.38</v>
          </cell>
          <cell r="I10">
            <v>5</v>
          </cell>
          <cell r="J10">
            <v>96.4656</v>
          </cell>
        </row>
        <row r="11">
          <cell r="C11" t="str">
            <v>Paulo Roberto Garcia</v>
          </cell>
          <cell r="D11" t="str">
            <v>CPEVAP</v>
          </cell>
          <cell r="E11">
            <v>155.92</v>
          </cell>
          <cell r="F11">
            <v>176.32</v>
          </cell>
          <cell r="G11">
            <v>181.45</v>
          </cell>
          <cell r="H11">
            <v>513.69</v>
          </cell>
          <cell r="I11">
            <v>6</v>
          </cell>
          <cell r="J11">
            <v>95.456</v>
          </cell>
        </row>
        <row r="12">
          <cell r="C12" t="str">
            <v>Francisco de Assis Ribeiro da Silva</v>
          </cell>
          <cell r="D12" t="str">
            <v>CPEVAP</v>
          </cell>
          <cell r="E12">
            <v>165.3</v>
          </cell>
          <cell r="F12">
            <v>158.24</v>
          </cell>
          <cell r="G12">
            <v>155.17</v>
          </cell>
          <cell r="H12">
            <v>478.71000000000004</v>
          </cell>
          <cell r="I12">
            <v>7</v>
          </cell>
          <cell r="J12">
            <v>94.4465</v>
          </cell>
        </row>
        <row r="13">
          <cell r="C13" t="str">
            <v>Paulo Shiosi</v>
          </cell>
          <cell r="D13" t="str">
            <v>Mauá</v>
          </cell>
          <cell r="E13">
            <v>162.6</v>
          </cell>
          <cell r="F13">
            <v>149.51</v>
          </cell>
          <cell r="G13">
            <v>143.67</v>
          </cell>
          <cell r="H13">
            <v>455.78</v>
          </cell>
          <cell r="I13">
            <v>8</v>
          </cell>
          <cell r="J13">
            <v>93.4371</v>
          </cell>
        </row>
        <row r="14">
          <cell r="C14" t="str">
            <v>Celso Mario Mathias</v>
          </cell>
          <cell r="D14" t="str">
            <v>CPEVAP</v>
          </cell>
          <cell r="E14">
            <v>155.26</v>
          </cell>
          <cell r="F14">
            <v>147.21</v>
          </cell>
          <cell r="G14">
            <v>150.84</v>
          </cell>
          <cell r="H14">
            <v>453.31000000000006</v>
          </cell>
          <cell r="I14">
            <v>9</v>
          </cell>
          <cell r="J14">
            <v>92.4278</v>
          </cell>
        </row>
        <row r="15">
          <cell r="C15" t="str">
            <v>Alexsander Freitas</v>
          </cell>
          <cell r="D15" t="str">
            <v>Gaivota</v>
          </cell>
          <cell r="E15">
            <v>165.59</v>
          </cell>
          <cell r="F15">
            <v>170.36</v>
          </cell>
          <cell r="G15">
            <v>104.6</v>
          </cell>
          <cell r="H15">
            <v>440.55000000000007</v>
          </cell>
          <cell r="I15">
            <v>10</v>
          </cell>
          <cell r="J15">
            <v>91.4186</v>
          </cell>
        </row>
        <row r="16">
          <cell r="C16" t="str">
            <v>Jose Carlos da Silva Jordão</v>
          </cell>
          <cell r="D16" t="str">
            <v>Gaivota</v>
          </cell>
          <cell r="E16">
            <v>149.68</v>
          </cell>
          <cell r="F16">
            <v>142.21</v>
          </cell>
          <cell r="G16">
            <v>143.32</v>
          </cell>
          <cell r="H16">
            <v>435.21</v>
          </cell>
          <cell r="I16">
            <v>12</v>
          </cell>
          <cell r="J16">
            <v>89.4005</v>
          </cell>
        </row>
        <row r="17">
          <cell r="C17" t="str">
            <v>Paulo Mitake</v>
          </cell>
          <cell r="D17" t="str">
            <v>Mauá</v>
          </cell>
          <cell r="E17">
            <v>141.55</v>
          </cell>
          <cell r="F17">
            <v>140.42</v>
          </cell>
          <cell r="G17">
            <v>144.65</v>
          </cell>
          <cell r="H17">
            <v>426.62</v>
          </cell>
          <cell r="I17">
            <v>13</v>
          </cell>
          <cell r="J17">
            <v>88.3916</v>
          </cell>
        </row>
        <row r="18">
          <cell r="C18" t="str">
            <v>Bruno Barreto</v>
          </cell>
          <cell r="D18" t="str">
            <v>Suzanpesca</v>
          </cell>
          <cell r="E18">
            <v>193.78</v>
          </cell>
          <cell r="F18">
            <v>204.34</v>
          </cell>
          <cell r="G18" t="str">
            <v>FD</v>
          </cell>
          <cell r="H18">
            <v>398.12</v>
          </cell>
          <cell r="I18">
            <v>14</v>
          </cell>
          <cell r="J18">
            <v>87.3828</v>
          </cell>
        </row>
        <row r="19">
          <cell r="C19" t="str">
            <v>Wilson Briguenti Junior</v>
          </cell>
          <cell r="D19" t="str">
            <v>CPEVAP</v>
          </cell>
          <cell r="E19" t="str">
            <v>FE</v>
          </cell>
          <cell r="F19">
            <v>196.6</v>
          </cell>
          <cell r="G19">
            <v>200.36</v>
          </cell>
          <cell r="H19">
            <v>396.96000000000004</v>
          </cell>
          <cell r="I19">
            <v>15</v>
          </cell>
          <cell r="J19">
            <v>86.3741</v>
          </cell>
        </row>
        <row r="20">
          <cell r="C20" t="str">
            <v>Rosângela Santos</v>
          </cell>
          <cell r="D20" t="str">
            <v>CPEVAP</v>
          </cell>
          <cell r="E20">
            <v>127.05</v>
          </cell>
          <cell r="F20">
            <v>134.79</v>
          </cell>
          <cell r="G20">
            <v>127.82</v>
          </cell>
          <cell r="H20">
            <v>389.65999999999997</v>
          </cell>
          <cell r="I20">
            <v>16</v>
          </cell>
          <cell r="J20">
            <v>85.3655</v>
          </cell>
        </row>
        <row r="21">
          <cell r="C21" t="str">
            <v>Dirceu Augusto</v>
          </cell>
          <cell r="D21" t="str">
            <v>CPEVAP</v>
          </cell>
          <cell r="E21">
            <v>119.99</v>
          </cell>
          <cell r="F21">
            <v>128.85</v>
          </cell>
          <cell r="G21">
            <v>137.01</v>
          </cell>
          <cell r="H21">
            <v>385.84999999999997</v>
          </cell>
          <cell r="I21">
            <v>17</v>
          </cell>
          <cell r="J21">
            <v>84.357</v>
          </cell>
        </row>
        <row r="22">
          <cell r="C22" t="str">
            <v>Belmiro Amarante Filho</v>
          </cell>
          <cell r="D22" t="str">
            <v>Gaivota</v>
          </cell>
          <cell r="E22">
            <v>128.83</v>
          </cell>
          <cell r="F22">
            <v>133.47</v>
          </cell>
          <cell r="G22">
            <v>106.57</v>
          </cell>
          <cell r="H22">
            <v>368.87</v>
          </cell>
          <cell r="I22">
            <v>19</v>
          </cell>
          <cell r="J22">
            <v>82.3403</v>
          </cell>
        </row>
        <row r="23">
          <cell r="C23" t="str">
            <v>José Vinicius</v>
          </cell>
          <cell r="D23" t="str">
            <v>Guarujá</v>
          </cell>
          <cell r="E23">
            <v>138.46</v>
          </cell>
          <cell r="F23">
            <v>93.48</v>
          </cell>
          <cell r="G23">
            <v>128.97</v>
          </cell>
          <cell r="H23">
            <v>360.90999999999997</v>
          </cell>
          <cell r="I23">
            <v>20</v>
          </cell>
          <cell r="J23">
            <v>81.3321</v>
          </cell>
        </row>
        <row r="24">
          <cell r="C24" t="str">
            <v>Nagamatsu Saito</v>
          </cell>
          <cell r="D24" t="str">
            <v>Brasa</v>
          </cell>
          <cell r="E24">
            <v>117.67</v>
          </cell>
          <cell r="F24">
            <v>118.64</v>
          </cell>
          <cell r="G24">
            <v>119.62</v>
          </cell>
          <cell r="H24">
            <v>355.93</v>
          </cell>
          <cell r="I24">
            <v>21</v>
          </cell>
          <cell r="J24">
            <v>80.324</v>
          </cell>
        </row>
        <row r="25">
          <cell r="C25" t="str">
            <v>Jacinto Iwato</v>
          </cell>
          <cell r="D25" t="str">
            <v>CPEVAP</v>
          </cell>
          <cell r="E25">
            <v>172.36</v>
          </cell>
          <cell r="F25">
            <v>166.36</v>
          </cell>
          <cell r="G25" t="str">
            <v>FD</v>
          </cell>
          <cell r="H25">
            <v>338.72</v>
          </cell>
          <cell r="I25">
            <v>22</v>
          </cell>
          <cell r="J25">
            <v>79.316</v>
          </cell>
        </row>
        <row r="26">
          <cell r="C26" t="str">
            <v>Neilton Costa </v>
          </cell>
          <cell r="D26" t="str">
            <v>CPEVAP</v>
          </cell>
          <cell r="E26">
            <v>181.01</v>
          </cell>
          <cell r="F26">
            <v>153.08</v>
          </cell>
          <cell r="G26" t="str">
            <v>FD</v>
          </cell>
          <cell r="H26">
            <v>334.09000000000003</v>
          </cell>
          <cell r="I26">
            <v>23</v>
          </cell>
          <cell r="J26">
            <v>78.3081</v>
          </cell>
        </row>
        <row r="27">
          <cell r="C27" t="str">
            <v>Valdir Olivieri</v>
          </cell>
          <cell r="D27" t="str">
            <v>Gaivota</v>
          </cell>
          <cell r="E27">
            <v>169.23</v>
          </cell>
          <cell r="F27">
            <v>164.1</v>
          </cell>
          <cell r="G27" t="str">
            <v>NULO</v>
          </cell>
          <cell r="H27">
            <v>333.33</v>
          </cell>
          <cell r="I27">
            <v>24</v>
          </cell>
          <cell r="J27">
            <v>77.3003</v>
          </cell>
        </row>
        <row r="28">
          <cell r="C28" t="str">
            <v>Francisco Carlos de Oliveira</v>
          </cell>
          <cell r="D28" t="str">
            <v>CPEVAP</v>
          </cell>
          <cell r="E28">
            <v>164.21</v>
          </cell>
          <cell r="F28" t="str">
            <v>FD</v>
          </cell>
          <cell r="G28">
            <v>161.82</v>
          </cell>
          <cell r="H28">
            <v>326.03</v>
          </cell>
          <cell r="I28">
            <v>25</v>
          </cell>
          <cell r="J28">
            <v>76.2926</v>
          </cell>
        </row>
        <row r="29">
          <cell r="C29" t="str">
            <v>Eliana Paes de Oliveira Augusto</v>
          </cell>
          <cell r="D29" t="str">
            <v>CPEVAP</v>
          </cell>
          <cell r="E29">
            <v>106.1</v>
          </cell>
          <cell r="F29">
            <v>104.28</v>
          </cell>
          <cell r="G29">
            <v>113.05</v>
          </cell>
          <cell r="H29">
            <v>323.43</v>
          </cell>
          <cell r="I29">
            <v>26</v>
          </cell>
          <cell r="J29">
            <v>75.285</v>
          </cell>
        </row>
        <row r="30">
          <cell r="C30" t="str">
            <v>Kikue Mitake</v>
          </cell>
          <cell r="D30" t="str">
            <v>Mauá</v>
          </cell>
          <cell r="E30">
            <v>108.51</v>
          </cell>
          <cell r="F30">
            <v>103.3</v>
          </cell>
          <cell r="G30">
            <v>109.33</v>
          </cell>
          <cell r="H30">
            <v>321.14</v>
          </cell>
          <cell r="I30">
            <v>28</v>
          </cell>
          <cell r="J30">
            <v>73.2701</v>
          </cell>
        </row>
        <row r="31">
          <cell r="C31" t="str">
            <v>A. Fernando Bonifácio</v>
          </cell>
          <cell r="D31" t="str">
            <v>Brasa</v>
          </cell>
          <cell r="E31">
            <v>162.07</v>
          </cell>
          <cell r="F31">
            <v>154.67</v>
          </cell>
          <cell r="G31" t="str">
            <v>FD</v>
          </cell>
          <cell r="H31">
            <v>316.74</v>
          </cell>
          <cell r="I31">
            <v>29</v>
          </cell>
          <cell r="J31">
            <v>72.2628</v>
          </cell>
        </row>
        <row r="32">
          <cell r="C32" t="str">
            <v>Valdecir Stucchi Antoniassi</v>
          </cell>
          <cell r="D32" t="str">
            <v>CPEVAP</v>
          </cell>
          <cell r="E32">
            <v>162.9</v>
          </cell>
          <cell r="F32">
            <v>151.89</v>
          </cell>
          <cell r="G32" t="str">
            <v>FD</v>
          </cell>
          <cell r="H32">
            <v>314.78999999999996</v>
          </cell>
          <cell r="I32">
            <v>30</v>
          </cell>
          <cell r="J32">
            <v>71.2556</v>
          </cell>
        </row>
        <row r="33">
          <cell r="C33" t="str">
            <v>Kihatiro Tsuji</v>
          </cell>
          <cell r="D33" t="str">
            <v>CPEVAP</v>
          </cell>
          <cell r="E33">
            <v>150.42</v>
          </cell>
          <cell r="F33">
            <v>156.6</v>
          </cell>
          <cell r="G33" t="str">
            <v>FD</v>
          </cell>
          <cell r="H33">
            <v>307.02</v>
          </cell>
          <cell r="I33">
            <v>31</v>
          </cell>
          <cell r="J33">
            <v>70.2485</v>
          </cell>
        </row>
        <row r="34">
          <cell r="C34" t="str">
            <v>Mariza Eiko Hasegawa</v>
          </cell>
          <cell r="D34" t="str">
            <v>Gaivota</v>
          </cell>
          <cell r="E34">
            <v>98.8</v>
          </cell>
          <cell r="F34">
            <v>100.08</v>
          </cell>
          <cell r="G34">
            <v>106.56</v>
          </cell>
          <cell r="H34">
            <v>305.44</v>
          </cell>
          <cell r="I34">
            <v>32</v>
          </cell>
          <cell r="J34">
            <v>69.2415</v>
          </cell>
        </row>
        <row r="35">
          <cell r="C35" t="str">
            <v>Douglas Aguiar</v>
          </cell>
          <cell r="D35" t="str">
            <v>Suzanpesca</v>
          </cell>
          <cell r="E35">
            <v>116.82</v>
          </cell>
          <cell r="F35" t="str">
            <v>NULO</v>
          </cell>
          <cell r="G35">
            <v>187.43</v>
          </cell>
          <cell r="H35">
            <v>304.25</v>
          </cell>
          <cell r="I35">
            <v>33</v>
          </cell>
          <cell r="J35">
            <v>68.2346</v>
          </cell>
        </row>
        <row r="36">
          <cell r="C36" t="str">
            <v>Wellington Rocha</v>
          </cell>
          <cell r="D36" t="str">
            <v>Guarujá</v>
          </cell>
          <cell r="E36">
            <v>143.1</v>
          </cell>
          <cell r="F36">
            <v>152.08</v>
          </cell>
          <cell r="G36" t="str">
            <v>FD</v>
          </cell>
          <cell r="H36">
            <v>295.18</v>
          </cell>
          <cell r="I36">
            <v>34</v>
          </cell>
          <cell r="J36">
            <v>67.2278</v>
          </cell>
        </row>
        <row r="37">
          <cell r="C37" t="str">
            <v>Hugo Nozaki</v>
          </cell>
          <cell r="D37" t="str">
            <v>CPEVAP</v>
          </cell>
          <cell r="E37">
            <v>150.89</v>
          </cell>
          <cell r="F37">
            <v>143.89</v>
          </cell>
          <cell r="G37" t="str">
            <v>FD</v>
          </cell>
          <cell r="H37">
            <v>294.78</v>
          </cell>
          <cell r="I37">
            <v>35</v>
          </cell>
          <cell r="J37">
            <v>66.2211</v>
          </cell>
        </row>
        <row r="38">
          <cell r="C38" t="str">
            <v>Rosa Watanabe</v>
          </cell>
          <cell r="D38" t="str">
            <v>Gaivota</v>
          </cell>
          <cell r="E38">
            <v>91.85</v>
          </cell>
          <cell r="F38">
            <v>94.45</v>
          </cell>
          <cell r="G38">
            <v>89.9</v>
          </cell>
          <cell r="H38">
            <v>276.20000000000005</v>
          </cell>
          <cell r="I38">
            <v>36</v>
          </cell>
          <cell r="J38">
            <v>65.2145</v>
          </cell>
        </row>
        <row r="39">
          <cell r="C39" t="str">
            <v>Américo de Freitas</v>
          </cell>
          <cell r="D39" t="str">
            <v>Guarujá</v>
          </cell>
          <cell r="E39">
            <v>124.6</v>
          </cell>
          <cell r="F39" t="str">
            <v>FE</v>
          </cell>
          <cell r="G39">
            <v>148.69</v>
          </cell>
          <cell r="H39">
            <v>273.28999999999996</v>
          </cell>
          <cell r="I39">
            <v>37</v>
          </cell>
          <cell r="J39">
            <v>64.208</v>
          </cell>
        </row>
        <row r="40">
          <cell r="C40" t="str">
            <v>Márcia H. Numata</v>
          </cell>
          <cell r="D40" t="str">
            <v>Brasa</v>
          </cell>
          <cell r="E40">
            <v>91.85</v>
          </cell>
          <cell r="F40">
            <v>92.16</v>
          </cell>
          <cell r="G40">
            <v>82.26</v>
          </cell>
          <cell r="H40">
            <v>266.27</v>
          </cell>
          <cell r="I40">
            <v>39</v>
          </cell>
          <cell r="J40">
            <v>62.1953</v>
          </cell>
        </row>
        <row r="41">
          <cell r="C41" t="str">
            <v>Hiroshi Shigueoka</v>
          </cell>
          <cell r="D41" t="str">
            <v>Suzanpesca</v>
          </cell>
          <cell r="E41" t="str">
            <v>FE</v>
          </cell>
          <cell r="F41">
            <v>130.6</v>
          </cell>
          <cell r="G41">
            <v>128.93</v>
          </cell>
          <cell r="H41">
            <v>259.53</v>
          </cell>
          <cell r="I41">
            <v>40</v>
          </cell>
          <cell r="J41">
            <v>61.1891</v>
          </cell>
        </row>
        <row r="42">
          <cell r="C42" t="str">
            <v>Kleber Cardoso Pereira</v>
          </cell>
          <cell r="D42" t="str">
            <v>Guarujá</v>
          </cell>
          <cell r="E42">
            <v>157.95</v>
          </cell>
          <cell r="F42" t="str">
            <v>FD</v>
          </cell>
          <cell r="G42">
            <v>94.99</v>
          </cell>
          <cell r="H42">
            <v>252.94</v>
          </cell>
          <cell r="I42">
            <v>41</v>
          </cell>
          <cell r="J42">
            <v>60.183</v>
          </cell>
        </row>
        <row r="43">
          <cell r="C43" t="str">
            <v>Rubens Prado</v>
          </cell>
          <cell r="D43" t="str">
            <v>Suzanpesca</v>
          </cell>
          <cell r="E43" t="str">
            <v>FD</v>
          </cell>
          <cell r="F43">
            <v>115.72</v>
          </cell>
          <cell r="G43">
            <v>119.64</v>
          </cell>
          <cell r="H43">
            <v>235.36</v>
          </cell>
          <cell r="I43">
            <v>42</v>
          </cell>
          <cell r="J43">
            <v>59.177</v>
          </cell>
        </row>
        <row r="44">
          <cell r="C44" t="str">
            <v>José Batista Barbosa</v>
          </cell>
          <cell r="D44" t="str">
            <v>CPEVAP</v>
          </cell>
          <cell r="E44" t="str">
            <v>FE</v>
          </cell>
          <cell r="F44">
            <v>112.43</v>
          </cell>
          <cell r="G44">
            <v>117.11</v>
          </cell>
          <cell r="H44">
            <v>229.54000000000002</v>
          </cell>
          <cell r="I44">
            <v>43</v>
          </cell>
          <cell r="J44">
            <v>58.1711</v>
          </cell>
        </row>
        <row r="45">
          <cell r="C45" t="str">
            <v>Luiza Sano</v>
          </cell>
          <cell r="D45" t="str">
            <v>Mauá</v>
          </cell>
          <cell r="E45">
            <v>114.07</v>
          </cell>
          <cell r="F45">
            <v>114.31</v>
          </cell>
          <cell r="G45" t="str">
            <v>FD</v>
          </cell>
          <cell r="H45">
            <v>228.38</v>
          </cell>
          <cell r="I45">
            <v>44</v>
          </cell>
          <cell r="J45">
            <v>57.1653</v>
          </cell>
        </row>
        <row r="46">
          <cell r="C46" t="str">
            <v>Bryan Vieira</v>
          </cell>
          <cell r="D46" t="str">
            <v>Gaivota</v>
          </cell>
          <cell r="E46">
            <v>107.85</v>
          </cell>
          <cell r="F46" t="str">
            <v>FE</v>
          </cell>
          <cell r="G46">
            <v>105.46</v>
          </cell>
          <cell r="H46">
            <v>213.31</v>
          </cell>
          <cell r="I46">
            <v>45</v>
          </cell>
          <cell r="J46">
            <v>56.1596</v>
          </cell>
        </row>
        <row r="47">
          <cell r="C47" t="str">
            <v>Márcio K. Saito</v>
          </cell>
          <cell r="D47" t="str">
            <v>Brasa</v>
          </cell>
          <cell r="E47" t="str">
            <v>FE</v>
          </cell>
          <cell r="F47" t="str">
            <v>FE</v>
          </cell>
          <cell r="G47">
            <v>204.47</v>
          </cell>
          <cell r="H47">
            <v>204.47</v>
          </cell>
          <cell r="I47">
            <v>46</v>
          </cell>
          <cell r="J47">
            <v>55.154</v>
          </cell>
        </row>
        <row r="48">
          <cell r="C48" t="str">
            <v>Philippe Rodrigues da Silva</v>
          </cell>
          <cell r="D48" t="str">
            <v>Gaivota</v>
          </cell>
          <cell r="E48" t="str">
            <v>FD</v>
          </cell>
          <cell r="F48" t="str">
            <v>NULO</v>
          </cell>
          <cell r="G48">
            <v>196.21</v>
          </cell>
          <cell r="H48">
            <v>196.21</v>
          </cell>
          <cell r="I48">
            <v>47</v>
          </cell>
          <cell r="J48">
            <v>54.1485</v>
          </cell>
        </row>
        <row r="49">
          <cell r="C49" t="str">
            <v>Lucas Monteiro</v>
          </cell>
          <cell r="D49" t="str">
            <v>Suzanpesca</v>
          </cell>
          <cell r="E49" t="str">
            <v>NULO</v>
          </cell>
          <cell r="F49" t="str">
            <v>FD</v>
          </cell>
          <cell r="G49">
            <v>191.9</v>
          </cell>
          <cell r="H49">
            <v>191.9</v>
          </cell>
          <cell r="I49">
            <v>48</v>
          </cell>
          <cell r="J49">
            <v>53.1431</v>
          </cell>
        </row>
        <row r="50">
          <cell r="C50" t="str">
            <v>Eduardo Shiguetomi</v>
          </cell>
          <cell r="D50" t="str">
            <v>Suzanpesca</v>
          </cell>
          <cell r="E50">
            <v>183.41</v>
          </cell>
          <cell r="F50" t="str">
            <v>FE</v>
          </cell>
          <cell r="G50" t="str">
            <v>FD</v>
          </cell>
          <cell r="H50">
            <v>183.41</v>
          </cell>
          <cell r="I50">
            <v>49</v>
          </cell>
          <cell r="J50">
            <v>52.1378</v>
          </cell>
        </row>
        <row r="51">
          <cell r="C51" t="str">
            <v>Marcus Figueredo Nascimento</v>
          </cell>
          <cell r="D51" t="str">
            <v>Gaivota</v>
          </cell>
          <cell r="E51">
            <v>176.82</v>
          </cell>
          <cell r="F51" t="str">
            <v>FD</v>
          </cell>
          <cell r="G51" t="str">
            <v>FD</v>
          </cell>
          <cell r="H51">
            <v>176.82</v>
          </cell>
          <cell r="I51">
            <v>50</v>
          </cell>
          <cell r="J51">
            <v>51.1326</v>
          </cell>
        </row>
        <row r="52">
          <cell r="C52" t="str">
            <v>Luiz José Da Cruz Cavalcante Filho</v>
          </cell>
          <cell r="D52" t="str">
            <v>Guarujá</v>
          </cell>
          <cell r="E52" t="str">
            <v>FD</v>
          </cell>
          <cell r="F52" t="str">
            <v>FE</v>
          </cell>
          <cell r="G52">
            <v>173.51</v>
          </cell>
          <cell r="H52">
            <v>173.51</v>
          </cell>
          <cell r="I52">
            <v>51</v>
          </cell>
          <cell r="J52">
            <v>50.1275</v>
          </cell>
        </row>
        <row r="53">
          <cell r="C53" t="str">
            <v>Fernando Goto</v>
          </cell>
          <cell r="D53" t="str">
            <v>Suzanpesca</v>
          </cell>
          <cell r="E53">
            <v>165.62</v>
          </cell>
          <cell r="F53" t="str">
            <v>FE</v>
          </cell>
          <cell r="G53" t="str">
            <v>FD</v>
          </cell>
          <cell r="H53">
            <v>165.62</v>
          </cell>
          <cell r="I53">
            <v>52</v>
          </cell>
          <cell r="J53">
            <v>49.1225</v>
          </cell>
        </row>
        <row r="54">
          <cell r="C54" t="str">
            <v>Joelder</v>
          </cell>
          <cell r="D54" t="str">
            <v>Suzanpesca</v>
          </cell>
          <cell r="E54" t="str">
            <v>FD</v>
          </cell>
          <cell r="F54">
            <v>165.32</v>
          </cell>
          <cell r="G54" t="str">
            <v>FD</v>
          </cell>
          <cell r="H54">
            <v>165.32</v>
          </cell>
          <cell r="I54">
            <v>53</v>
          </cell>
          <cell r="J54">
            <v>48.1176</v>
          </cell>
        </row>
        <row r="55">
          <cell r="C55" t="str">
            <v>Demetrius Gipulo Candido</v>
          </cell>
          <cell r="D55" t="str">
            <v>CPEVAP</v>
          </cell>
          <cell r="E55" t="str">
            <v>NULO</v>
          </cell>
          <cell r="F55" t="str">
            <v>FE</v>
          </cell>
          <cell r="G55">
            <v>164.37</v>
          </cell>
          <cell r="H55">
            <v>164.37</v>
          </cell>
          <cell r="I55">
            <v>54</v>
          </cell>
          <cell r="J55">
            <v>47.1128</v>
          </cell>
        </row>
        <row r="56">
          <cell r="C56" t="str">
            <v>Marcia Goto</v>
          </cell>
          <cell r="D56" t="str">
            <v>Suzanpesca</v>
          </cell>
          <cell r="E56" t="str">
            <v>FD</v>
          </cell>
          <cell r="F56">
            <v>75.51</v>
          </cell>
          <cell r="G56">
            <v>85.04</v>
          </cell>
          <cell r="H56">
            <v>160.55</v>
          </cell>
          <cell r="I56">
            <v>55</v>
          </cell>
          <cell r="J56">
            <v>46.1081</v>
          </cell>
        </row>
        <row r="57">
          <cell r="C57" t="str">
            <v>Marcio Agostinho</v>
          </cell>
          <cell r="D57" t="str">
            <v>Santista</v>
          </cell>
          <cell r="E57" t="str">
            <v>FD</v>
          </cell>
          <cell r="F57">
            <v>156.1</v>
          </cell>
          <cell r="G57" t="str">
            <v>FD</v>
          </cell>
          <cell r="H57">
            <v>156.1</v>
          </cell>
          <cell r="I57">
            <v>57</v>
          </cell>
          <cell r="J57">
            <v>44.099</v>
          </cell>
        </row>
        <row r="58">
          <cell r="C58" t="str">
            <v>Welton Henrique Vieira</v>
          </cell>
          <cell r="D58" t="str">
            <v>Gaivota</v>
          </cell>
          <cell r="E58" t="str">
            <v>FE</v>
          </cell>
          <cell r="F58" t="str">
            <v>FE</v>
          </cell>
          <cell r="G58">
            <v>150.93</v>
          </cell>
          <cell r="H58">
            <v>150.93</v>
          </cell>
          <cell r="I58">
            <v>58</v>
          </cell>
          <cell r="J58">
            <v>43.0946</v>
          </cell>
        </row>
        <row r="59">
          <cell r="C59" t="str">
            <v>Gabriel Tavares</v>
          </cell>
          <cell r="D59" t="str">
            <v>CPEVAP</v>
          </cell>
          <cell r="E59" t="str">
            <v>FE</v>
          </cell>
          <cell r="F59">
            <v>54.35</v>
          </cell>
          <cell r="G59">
            <v>75.16</v>
          </cell>
          <cell r="H59">
            <v>129.51</v>
          </cell>
          <cell r="I59">
            <v>59</v>
          </cell>
          <cell r="J59">
            <v>42.0903</v>
          </cell>
        </row>
        <row r="60">
          <cell r="C60" t="str">
            <v>Roberta Rodrigues da Silva</v>
          </cell>
          <cell r="D60" t="str">
            <v>CPEVAP</v>
          </cell>
          <cell r="E60">
            <v>112.07</v>
          </cell>
          <cell r="F60" t="str">
            <v>FD</v>
          </cell>
          <cell r="G60" t="str">
            <v>FE</v>
          </cell>
          <cell r="H60">
            <v>112.07</v>
          </cell>
          <cell r="I60">
            <v>60</v>
          </cell>
          <cell r="J60">
            <v>41.0861</v>
          </cell>
        </row>
        <row r="61">
          <cell r="C61" t="str">
            <v>Marta Xavier Gonçalves</v>
          </cell>
          <cell r="D61" t="str">
            <v>Gaivota</v>
          </cell>
          <cell r="E61" t="str">
            <v>FD</v>
          </cell>
          <cell r="F61">
            <v>110.7</v>
          </cell>
          <cell r="G61" t="str">
            <v>FE</v>
          </cell>
          <cell r="H61">
            <v>110.7</v>
          </cell>
          <cell r="I61">
            <v>61</v>
          </cell>
          <cell r="J61">
            <v>40.082</v>
          </cell>
        </row>
        <row r="62">
          <cell r="C62" t="str">
            <v>Camille Iwato</v>
          </cell>
          <cell r="D62" t="str">
            <v>CPEVAP</v>
          </cell>
          <cell r="E62">
            <v>40.49</v>
          </cell>
          <cell r="F62">
            <v>5.24</v>
          </cell>
          <cell r="G62">
            <v>35.52</v>
          </cell>
          <cell r="H62">
            <v>81.25</v>
          </cell>
          <cell r="I62">
            <v>62</v>
          </cell>
          <cell r="J62">
            <v>39.078</v>
          </cell>
        </row>
        <row r="63">
          <cell r="C63" t="str">
            <v>Sarah Costa</v>
          </cell>
          <cell r="D63" t="str">
            <v>CPEVAP</v>
          </cell>
          <cell r="E63">
            <v>23.44</v>
          </cell>
          <cell r="F63">
            <v>28.89</v>
          </cell>
          <cell r="G63">
            <v>28.83</v>
          </cell>
          <cell r="H63">
            <v>81.16</v>
          </cell>
          <cell r="I63">
            <v>63</v>
          </cell>
          <cell r="J63">
            <v>38.0741</v>
          </cell>
        </row>
        <row r="64">
          <cell r="C64" t="str">
            <v>Jozilaine de Fatima Tavares Iwato</v>
          </cell>
          <cell r="D64" t="str">
            <v>CPEVAP</v>
          </cell>
          <cell r="E64">
            <v>80.55</v>
          </cell>
          <cell r="F64" t="str">
            <v>FE</v>
          </cell>
          <cell r="G64" t="str">
            <v>FD</v>
          </cell>
          <cell r="H64">
            <v>80.55</v>
          </cell>
          <cell r="I64">
            <v>64</v>
          </cell>
          <cell r="J64">
            <v>37.0703</v>
          </cell>
        </row>
        <row r="65">
          <cell r="C65" t="str">
            <v>Herotides Nascimento</v>
          </cell>
          <cell r="D65" t="str">
            <v>Gaivota</v>
          </cell>
          <cell r="E65" t="str">
            <v>NULO</v>
          </cell>
          <cell r="F65" t="str">
            <v>FE</v>
          </cell>
          <cell r="G65">
            <v>64.68</v>
          </cell>
          <cell r="H65">
            <v>64.68</v>
          </cell>
          <cell r="I65">
            <v>65</v>
          </cell>
          <cell r="J65">
            <v>36.0666</v>
          </cell>
        </row>
        <row r="66">
          <cell r="C66" t="str">
            <v>Rayssa</v>
          </cell>
          <cell r="D66" t="str">
            <v>CPEVAP</v>
          </cell>
          <cell r="E66">
            <v>12.71</v>
          </cell>
          <cell r="F66">
            <v>6.59</v>
          </cell>
          <cell r="G66" t="str">
            <v>FE</v>
          </cell>
          <cell r="H66">
            <v>19.3</v>
          </cell>
          <cell r="I66">
            <v>66</v>
          </cell>
          <cell r="J66">
            <v>35.063</v>
          </cell>
        </row>
        <row r="67">
          <cell r="C67" t="str">
            <v>Thomas</v>
          </cell>
          <cell r="D67" t="str">
            <v>CPEVAP</v>
          </cell>
          <cell r="E67">
            <v>12.88</v>
          </cell>
          <cell r="F67">
            <v>0</v>
          </cell>
          <cell r="G67">
            <v>0</v>
          </cell>
          <cell r="H67">
            <v>12.88</v>
          </cell>
          <cell r="I67">
            <v>67</v>
          </cell>
          <cell r="J67">
            <v>34.0595</v>
          </cell>
        </row>
        <row r="68">
          <cell r="C68" t="str">
            <v>Vinicius Agostinho</v>
          </cell>
          <cell r="D68" t="str">
            <v>Santista</v>
          </cell>
          <cell r="E68">
            <v>10.77</v>
          </cell>
          <cell r="F68" t="str">
            <v>FD</v>
          </cell>
          <cell r="G68" t="str">
            <v>NULO</v>
          </cell>
          <cell r="H68">
            <v>10.77</v>
          </cell>
          <cell r="I68">
            <v>68</v>
          </cell>
          <cell r="J68">
            <v>33.0561</v>
          </cell>
        </row>
        <row r="69">
          <cell r="C69" t="str">
            <v>Fabricio Garcia</v>
          </cell>
          <cell r="D69" t="str">
            <v>CPEVAP</v>
          </cell>
          <cell r="E69">
            <v>8.66</v>
          </cell>
          <cell r="F69" t="str">
            <v>FD</v>
          </cell>
          <cell r="G69" t="str">
            <v>FD</v>
          </cell>
          <cell r="H69">
            <v>8.66</v>
          </cell>
          <cell r="I69">
            <v>69</v>
          </cell>
          <cell r="J69">
            <v>32.0528</v>
          </cell>
        </row>
        <row r="70">
          <cell r="C70" t="str">
            <v>Lais</v>
          </cell>
          <cell r="D70" t="str">
            <v>Suzanpesca</v>
          </cell>
          <cell r="E70" t="str">
            <v>NULO</v>
          </cell>
          <cell r="F70" t="str">
            <v>FD</v>
          </cell>
          <cell r="G70" t="str">
            <v>FD</v>
          </cell>
          <cell r="H70">
            <v>1</v>
          </cell>
          <cell r="I70">
            <v>70</v>
          </cell>
          <cell r="J70">
            <v>31.0496</v>
          </cell>
        </row>
        <row r="71">
          <cell r="C71" t="str">
            <v>Nobuhilo Watanabe</v>
          </cell>
          <cell r="D71" t="str">
            <v>Gaivota</v>
          </cell>
          <cell r="E71" t="str">
            <v>FD</v>
          </cell>
          <cell r="F71" t="str">
            <v>FD</v>
          </cell>
          <cell r="G71" t="str">
            <v>FD</v>
          </cell>
          <cell r="H71">
            <v>1</v>
          </cell>
          <cell r="I71">
            <v>70</v>
          </cell>
          <cell r="J71">
            <v>31.0496</v>
          </cell>
        </row>
        <row r="72">
          <cell r="C72" t="str">
            <v>Carlos Tanabe</v>
          </cell>
          <cell r="D72" t="str">
            <v>Suzanpesca</v>
          </cell>
          <cell r="E72" t="str">
            <v>FE</v>
          </cell>
          <cell r="F72" t="str">
            <v>FE</v>
          </cell>
          <cell r="G72" t="str">
            <v>FE</v>
          </cell>
          <cell r="H72">
            <v>1</v>
          </cell>
          <cell r="I72">
            <v>70</v>
          </cell>
          <cell r="J72">
            <v>31.0496</v>
          </cell>
        </row>
        <row r="73">
          <cell r="C73" t="str">
            <v>Jorge Hasegawa</v>
          </cell>
          <cell r="D73" t="str">
            <v>Gaivota</v>
          </cell>
          <cell r="E73" t="str">
            <v>FD</v>
          </cell>
          <cell r="F73" t="str">
            <v>FE</v>
          </cell>
          <cell r="G73" t="str">
            <v>FD</v>
          </cell>
          <cell r="H73">
            <v>1</v>
          </cell>
          <cell r="I73">
            <v>70</v>
          </cell>
          <cell r="J73">
            <v>31.0496</v>
          </cell>
        </row>
        <row r="74">
          <cell r="C74" t="str">
            <v>Paulo Sano</v>
          </cell>
          <cell r="D74" t="str">
            <v>Mauá</v>
          </cell>
          <cell r="E74" t="str">
            <v>FE</v>
          </cell>
          <cell r="F74" t="str">
            <v>FD</v>
          </cell>
          <cell r="G74" t="str">
            <v>FE</v>
          </cell>
          <cell r="H74">
            <v>1</v>
          </cell>
          <cell r="I74">
            <v>70</v>
          </cell>
          <cell r="J74">
            <v>31.0496</v>
          </cell>
        </row>
        <row r="75">
          <cell r="C75" t="str">
            <v>Caio Iwato</v>
          </cell>
          <cell r="D75" t="str">
            <v>CPEVAP</v>
          </cell>
          <cell r="H75">
            <v>0</v>
          </cell>
          <cell r="J75">
            <v>0</v>
          </cell>
        </row>
        <row r="76">
          <cell r="C76" t="str">
            <v>Miguel Shiguetomi</v>
          </cell>
          <cell r="D76" t="str">
            <v>Suzanpesca</v>
          </cell>
          <cell r="H76">
            <v>0</v>
          </cell>
          <cell r="J76">
            <v>0</v>
          </cell>
        </row>
        <row r="77">
          <cell r="C77" t="str">
            <v>Alanis Guerrero</v>
          </cell>
          <cell r="D77" t="str">
            <v>Santista</v>
          </cell>
          <cell r="H77">
            <v>0</v>
          </cell>
          <cell r="J77">
            <v>0</v>
          </cell>
        </row>
        <row r="78">
          <cell r="C78" t="str">
            <v>Natan Domiciano</v>
          </cell>
          <cell r="D78" t="str">
            <v>Gaivota</v>
          </cell>
          <cell r="H78">
            <v>0</v>
          </cell>
          <cell r="J78">
            <v>0</v>
          </cell>
        </row>
        <row r="79">
          <cell r="C79" t="str">
            <v>Lucas Iannicelli</v>
          </cell>
          <cell r="D79" t="str">
            <v>Suzanpesca</v>
          </cell>
          <cell r="H79">
            <v>0</v>
          </cell>
          <cell r="J79">
            <v>0</v>
          </cell>
        </row>
        <row r="80">
          <cell r="C80" t="str">
            <v>Luiza Domiciano</v>
          </cell>
          <cell r="D80" t="str">
            <v>Gaivota</v>
          </cell>
          <cell r="H80">
            <v>0</v>
          </cell>
          <cell r="J80">
            <v>0</v>
          </cell>
        </row>
        <row r="81">
          <cell r="C81" t="str">
            <v>Leonardo Barbosa</v>
          </cell>
          <cell r="D81" t="str">
            <v>Santista</v>
          </cell>
          <cell r="H81">
            <v>0</v>
          </cell>
          <cell r="J81">
            <v>0</v>
          </cell>
        </row>
        <row r="82">
          <cell r="C82" t="str">
            <v>Pedro Henrique</v>
          </cell>
          <cell r="D82" t="str">
            <v>Santista</v>
          </cell>
          <cell r="H82">
            <v>0</v>
          </cell>
          <cell r="J82">
            <v>0</v>
          </cell>
        </row>
        <row r="83">
          <cell r="C83" t="str">
            <v>Francie Guerrero</v>
          </cell>
          <cell r="D83" t="str">
            <v>Santista</v>
          </cell>
          <cell r="H83">
            <v>0</v>
          </cell>
          <cell r="J83">
            <v>0</v>
          </cell>
        </row>
        <row r="84">
          <cell r="C84" t="str">
            <v>Evelin Cruz</v>
          </cell>
          <cell r="D84" t="str">
            <v>Santista</v>
          </cell>
          <cell r="H84">
            <v>0</v>
          </cell>
          <cell r="J84">
            <v>0</v>
          </cell>
        </row>
        <row r="85">
          <cell r="C85" t="str">
            <v>Riane Alves de Paula</v>
          </cell>
          <cell r="D85" t="str">
            <v>CPEVAP</v>
          </cell>
          <cell r="H85">
            <v>0</v>
          </cell>
          <cell r="J85">
            <v>0</v>
          </cell>
        </row>
        <row r="86">
          <cell r="C86" t="str">
            <v>Branca Etelvina</v>
          </cell>
          <cell r="D86" t="str">
            <v>Mauá</v>
          </cell>
          <cell r="H86">
            <v>0</v>
          </cell>
          <cell r="J86">
            <v>0</v>
          </cell>
        </row>
        <row r="87">
          <cell r="C87" t="str">
            <v>Dayane Ferreira</v>
          </cell>
          <cell r="D87" t="str">
            <v>Suzanpesca</v>
          </cell>
          <cell r="H87">
            <v>0</v>
          </cell>
          <cell r="J87">
            <v>0</v>
          </cell>
        </row>
        <row r="88">
          <cell r="C88" t="str">
            <v>Karina Domiciano</v>
          </cell>
          <cell r="D88" t="str">
            <v>Gaivota</v>
          </cell>
          <cell r="H88">
            <v>0</v>
          </cell>
          <cell r="J88">
            <v>0</v>
          </cell>
        </row>
        <row r="89">
          <cell r="C89" t="str">
            <v>Dirceo Gonzales</v>
          </cell>
          <cell r="D89" t="str">
            <v>Gaivota</v>
          </cell>
          <cell r="H89">
            <v>0</v>
          </cell>
          <cell r="J89">
            <v>0</v>
          </cell>
        </row>
        <row r="90">
          <cell r="C90" t="str">
            <v>José Eduardo Duarte</v>
          </cell>
          <cell r="D90" t="str">
            <v>Guarujá</v>
          </cell>
          <cell r="H90">
            <v>0</v>
          </cell>
          <cell r="J90">
            <v>0</v>
          </cell>
        </row>
        <row r="91">
          <cell r="C91" t="str">
            <v>Nelson Guerrero</v>
          </cell>
          <cell r="D91" t="str">
            <v>Santista</v>
          </cell>
          <cell r="H91">
            <v>0</v>
          </cell>
          <cell r="J91">
            <v>0</v>
          </cell>
        </row>
        <row r="92">
          <cell r="C92" t="str">
            <v>Marcos Rosendo</v>
          </cell>
          <cell r="D92" t="str">
            <v>Guarujá</v>
          </cell>
          <cell r="H92">
            <v>0</v>
          </cell>
          <cell r="J92">
            <v>0</v>
          </cell>
        </row>
        <row r="93">
          <cell r="C93" t="str">
            <v>Edgard Ferreira Brasil</v>
          </cell>
          <cell r="D93" t="str">
            <v>Brasa</v>
          </cell>
          <cell r="H93">
            <v>0</v>
          </cell>
          <cell r="J93">
            <v>0</v>
          </cell>
        </row>
        <row r="94">
          <cell r="C94" t="str">
            <v>João Carlos Lages</v>
          </cell>
          <cell r="D94" t="str">
            <v>Suzanpesca</v>
          </cell>
          <cell r="H94">
            <v>0</v>
          </cell>
          <cell r="J94">
            <v>0</v>
          </cell>
        </row>
        <row r="95">
          <cell r="C95" t="str">
            <v>Nelson de Melo</v>
          </cell>
          <cell r="D95" t="str">
            <v>Brasa</v>
          </cell>
          <cell r="H95">
            <v>0</v>
          </cell>
          <cell r="J95">
            <v>0</v>
          </cell>
        </row>
        <row r="96">
          <cell r="C96" t="str">
            <v>Herton Romão</v>
          </cell>
          <cell r="D96" t="str">
            <v>Avulso</v>
          </cell>
          <cell r="H96">
            <v>0</v>
          </cell>
          <cell r="J96">
            <v>0</v>
          </cell>
        </row>
        <row r="97">
          <cell r="C97" t="str">
            <v>Silvio da Silva</v>
          </cell>
          <cell r="D97" t="str">
            <v>Mauá</v>
          </cell>
          <cell r="H97">
            <v>0</v>
          </cell>
          <cell r="J97">
            <v>0</v>
          </cell>
        </row>
        <row r="98">
          <cell r="C98" t="str">
            <v>Matheus Gonzales</v>
          </cell>
          <cell r="D98" t="str">
            <v>Gaivota</v>
          </cell>
          <cell r="H98">
            <v>0</v>
          </cell>
          <cell r="J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A80">
      <selection activeCell="M104" sqref="M104"/>
    </sheetView>
  </sheetViews>
  <sheetFormatPr defaultColWidth="9.140625" defaultRowHeight="15"/>
  <cols>
    <col min="1" max="1" width="7.140625" style="2" bestFit="1" customWidth="1"/>
    <col min="2" max="2" width="31.421875" style="2" bestFit="1" customWidth="1"/>
    <col min="3" max="3" width="10.140625" style="3" bestFit="1" customWidth="1"/>
    <col min="4" max="4" width="6.7109375" style="31" bestFit="1" customWidth="1"/>
    <col min="5" max="5" width="8.57421875" style="37" bestFit="1" customWidth="1"/>
    <col min="6" max="6" width="6.7109375" style="31" bestFit="1" customWidth="1"/>
    <col min="7" max="7" width="7.8515625" style="35" bestFit="1" customWidth="1"/>
    <col min="8" max="8" width="6.7109375" style="30" bestFit="1" customWidth="1"/>
    <col min="9" max="9" width="7.8515625" style="35" bestFit="1" customWidth="1"/>
    <col min="10" max="10" width="6.7109375" style="0" bestFit="1" customWidth="1"/>
    <col min="11" max="11" width="7.8515625" style="35" bestFit="1" customWidth="1"/>
    <col min="12" max="12" width="8.7109375" style="0" bestFit="1" customWidth="1"/>
    <col min="13" max="13" width="7.57421875" style="0" bestFit="1" customWidth="1"/>
    <col min="14" max="14" width="7.28125" style="1" bestFit="1" customWidth="1"/>
    <col min="15" max="15" width="44.421875" style="0" bestFit="1" customWidth="1"/>
  </cols>
  <sheetData>
    <row r="1" spans="1:14" ht="18.75">
      <c r="A1" s="84" t="s">
        <v>118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8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8.75">
      <c r="A3" s="85" t="s">
        <v>141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23.25">
      <c r="A4" s="86" t="s">
        <v>119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5">
      <c r="A5" s="83" t="s">
        <v>74</v>
      </c>
      <c r="B5" s="83" t="s">
        <v>75</v>
      </c>
      <c r="C5" s="83" t="s">
        <v>1</v>
      </c>
      <c r="D5" s="83" t="s">
        <v>132</v>
      </c>
      <c r="E5" s="83"/>
      <c r="F5" s="83" t="s">
        <v>133</v>
      </c>
      <c r="G5" s="83"/>
      <c r="H5" s="83" t="s">
        <v>134</v>
      </c>
      <c r="I5" s="83"/>
      <c r="J5" s="83" t="s">
        <v>135</v>
      </c>
      <c r="K5" s="83"/>
      <c r="L5" s="80" t="s">
        <v>136</v>
      </c>
      <c r="M5" s="80" t="s">
        <v>137</v>
      </c>
      <c r="N5" s="82" t="s">
        <v>127</v>
      </c>
    </row>
    <row r="6" spans="1:17" ht="15">
      <c r="A6" s="83"/>
      <c r="B6" s="83"/>
      <c r="C6" s="83"/>
      <c r="D6" s="29" t="s">
        <v>100</v>
      </c>
      <c r="E6" s="34" t="s">
        <v>101</v>
      </c>
      <c r="F6" s="29" t="s">
        <v>100</v>
      </c>
      <c r="G6" s="34" t="s">
        <v>101</v>
      </c>
      <c r="H6" s="29" t="s">
        <v>100</v>
      </c>
      <c r="I6" s="34" t="s">
        <v>101</v>
      </c>
      <c r="J6" s="29" t="s">
        <v>100</v>
      </c>
      <c r="K6" s="34" t="s">
        <v>101</v>
      </c>
      <c r="L6" s="81"/>
      <c r="M6" s="81"/>
      <c r="N6" s="82"/>
      <c r="P6" t="s">
        <v>169</v>
      </c>
      <c r="Q6" t="s">
        <v>170</v>
      </c>
    </row>
    <row r="7" spans="1:16" ht="15">
      <c r="A7" s="24" t="s">
        <v>105</v>
      </c>
      <c r="B7" s="22" t="s">
        <v>89</v>
      </c>
      <c r="C7" s="23" t="s">
        <v>2</v>
      </c>
      <c r="D7" s="39">
        <v>4</v>
      </c>
      <c r="E7" s="25">
        <v>11.0066</v>
      </c>
      <c r="F7" s="21">
        <v>1</v>
      </c>
      <c r="G7" s="25">
        <v>14.0105</v>
      </c>
      <c r="H7" s="21">
        <v>1</v>
      </c>
      <c r="I7" s="25">
        <v>14.0105</v>
      </c>
      <c r="J7" s="21">
        <v>4</v>
      </c>
      <c r="K7" s="25">
        <v>9.0045</v>
      </c>
      <c r="L7" s="26">
        <f aca="true" t="shared" si="0" ref="L7:L15">MINA(E7,G7,I7,K7)</f>
        <v>9.0045</v>
      </c>
      <c r="M7" s="25">
        <f aca="true" t="shared" si="1" ref="M7:M15">E7+G7+I7+K7-L7</f>
        <v>39.0276</v>
      </c>
      <c r="N7" s="18">
        <v>1</v>
      </c>
      <c r="O7" t="s">
        <v>142</v>
      </c>
      <c r="P7">
        <v>1</v>
      </c>
    </row>
    <row r="8" spans="1:17" ht="15">
      <c r="A8" s="24" t="s">
        <v>105</v>
      </c>
      <c r="B8" s="22" t="s">
        <v>10</v>
      </c>
      <c r="C8" s="23" t="s">
        <v>2</v>
      </c>
      <c r="D8" s="39">
        <v>5</v>
      </c>
      <c r="E8" s="25">
        <v>10.0055</v>
      </c>
      <c r="F8" s="21">
        <v>3</v>
      </c>
      <c r="G8" s="25">
        <v>12.0078</v>
      </c>
      <c r="H8" s="21">
        <v>2</v>
      </c>
      <c r="I8" s="25">
        <v>13.0091</v>
      </c>
      <c r="J8" s="21">
        <v>2</v>
      </c>
      <c r="K8" s="25">
        <v>11.0066</v>
      </c>
      <c r="L8" s="26">
        <f t="shared" si="0"/>
        <v>10.0055</v>
      </c>
      <c r="M8" s="25">
        <f t="shared" si="1"/>
        <v>36.023500000000006</v>
      </c>
      <c r="N8" s="18">
        <v>2</v>
      </c>
      <c r="O8" t="s">
        <v>143</v>
      </c>
      <c r="Q8">
        <v>1</v>
      </c>
    </row>
    <row r="9" spans="1:17" ht="15">
      <c r="A9" s="24" t="s">
        <v>105</v>
      </c>
      <c r="B9" s="22" t="s">
        <v>12</v>
      </c>
      <c r="C9" s="23" t="s">
        <v>2</v>
      </c>
      <c r="D9" s="39">
        <v>3</v>
      </c>
      <c r="E9" s="25">
        <v>12.0078</v>
      </c>
      <c r="F9" s="21"/>
      <c r="G9" s="25">
        <v>0</v>
      </c>
      <c r="H9" s="21">
        <v>3</v>
      </c>
      <c r="I9" s="25">
        <v>12.0078</v>
      </c>
      <c r="J9" s="21">
        <v>1</v>
      </c>
      <c r="K9" s="25">
        <v>12.0078</v>
      </c>
      <c r="L9" s="26">
        <f t="shared" si="0"/>
        <v>0</v>
      </c>
      <c r="M9" s="25">
        <f t="shared" si="1"/>
        <v>36.023399999999995</v>
      </c>
      <c r="N9" s="18">
        <v>3</v>
      </c>
      <c r="O9" t="s">
        <v>143</v>
      </c>
      <c r="Q9">
        <v>1</v>
      </c>
    </row>
    <row r="10" spans="1:17" ht="15">
      <c r="A10" s="24" t="s">
        <v>105</v>
      </c>
      <c r="B10" s="22" t="s">
        <v>14</v>
      </c>
      <c r="C10" s="23" t="s">
        <v>3</v>
      </c>
      <c r="D10" s="39">
        <v>1</v>
      </c>
      <c r="E10" s="25">
        <v>14.0105</v>
      </c>
      <c r="F10" s="21">
        <v>2</v>
      </c>
      <c r="G10" s="25">
        <v>13.0091</v>
      </c>
      <c r="H10" s="21" t="s">
        <v>117</v>
      </c>
      <c r="I10" s="25">
        <v>0</v>
      </c>
      <c r="J10" s="21">
        <v>6</v>
      </c>
      <c r="K10" s="25">
        <v>7.0028</v>
      </c>
      <c r="L10" s="26">
        <f t="shared" si="0"/>
        <v>0</v>
      </c>
      <c r="M10" s="25">
        <f t="shared" si="1"/>
        <v>34.0224</v>
      </c>
      <c r="N10" s="18">
        <v>4</v>
      </c>
      <c r="O10" t="s">
        <v>143</v>
      </c>
      <c r="Q10">
        <v>1</v>
      </c>
    </row>
    <row r="11" spans="1:17" ht="15">
      <c r="A11" s="24" t="s">
        <v>105</v>
      </c>
      <c r="B11" s="22" t="s">
        <v>9</v>
      </c>
      <c r="C11" s="23" t="s">
        <v>2</v>
      </c>
      <c r="D11" s="39"/>
      <c r="E11" s="25">
        <v>0</v>
      </c>
      <c r="F11" s="21">
        <v>4</v>
      </c>
      <c r="G11" s="25">
        <v>11.0066</v>
      </c>
      <c r="H11" s="21">
        <v>4</v>
      </c>
      <c r="I11" s="25">
        <v>11.0066</v>
      </c>
      <c r="J11" s="21">
        <v>3</v>
      </c>
      <c r="K11" s="25">
        <v>10.0055</v>
      </c>
      <c r="L11" s="26">
        <f t="shared" si="0"/>
        <v>0</v>
      </c>
      <c r="M11" s="25">
        <f t="shared" si="1"/>
        <v>32.0187</v>
      </c>
      <c r="N11" s="18">
        <v>5</v>
      </c>
      <c r="O11" t="s">
        <v>143</v>
      </c>
      <c r="Q11">
        <v>1</v>
      </c>
    </row>
    <row r="12" spans="1:17" ht="15">
      <c r="A12" s="24" t="s">
        <v>105</v>
      </c>
      <c r="B12" s="22" t="s">
        <v>98</v>
      </c>
      <c r="C12" s="23" t="s">
        <v>4</v>
      </c>
      <c r="D12" s="39">
        <v>2</v>
      </c>
      <c r="E12" s="25">
        <v>13.0091</v>
      </c>
      <c r="F12" s="21">
        <v>5</v>
      </c>
      <c r="G12" s="25">
        <v>10.0055</v>
      </c>
      <c r="H12" s="21" t="s">
        <v>117</v>
      </c>
      <c r="I12" s="25">
        <v>0</v>
      </c>
      <c r="J12" s="21" t="s">
        <v>117</v>
      </c>
      <c r="K12" s="25">
        <v>0</v>
      </c>
      <c r="L12" s="26">
        <f t="shared" si="0"/>
        <v>0</v>
      </c>
      <c r="M12" s="25">
        <f t="shared" si="1"/>
        <v>23.0146</v>
      </c>
      <c r="N12" s="18">
        <v>6</v>
      </c>
      <c r="O12" t="s">
        <v>143</v>
      </c>
      <c r="Q12">
        <v>1</v>
      </c>
    </row>
    <row r="13" spans="1:17" ht="15">
      <c r="A13" s="24" t="s">
        <v>105</v>
      </c>
      <c r="B13" s="22" t="s">
        <v>115</v>
      </c>
      <c r="C13" s="23" t="s">
        <v>3</v>
      </c>
      <c r="D13" s="39"/>
      <c r="E13" s="25">
        <v>0</v>
      </c>
      <c r="F13" s="21">
        <v>6</v>
      </c>
      <c r="G13" s="25">
        <v>9.0045</v>
      </c>
      <c r="H13" s="21" t="s">
        <v>117</v>
      </c>
      <c r="I13" s="25">
        <v>0</v>
      </c>
      <c r="J13" s="21" t="s">
        <v>117</v>
      </c>
      <c r="K13" s="25">
        <v>0</v>
      </c>
      <c r="L13" s="26">
        <f t="shared" si="0"/>
        <v>0</v>
      </c>
      <c r="M13" s="25">
        <f t="shared" si="1"/>
        <v>9.0045</v>
      </c>
      <c r="N13" s="18">
        <v>7</v>
      </c>
      <c r="O13" t="s">
        <v>143</v>
      </c>
      <c r="Q13">
        <v>1</v>
      </c>
    </row>
    <row r="14" spans="1:17" ht="15">
      <c r="A14" s="24" t="s">
        <v>105</v>
      </c>
      <c r="B14" s="22" t="s">
        <v>13</v>
      </c>
      <c r="C14" s="23" t="s">
        <v>2</v>
      </c>
      <c r="D14" s="39"/>
      <c r="E14" s="25">
        <v>0</v>
      </c>
      <c r="F14" s="21"/>
      <c r="G14" s="25">
        <v>0</v>
      </c>
      <c r="H14" s="21"/>
      <c r="I14" s="25">
        <v>0</v>
      </c>
      <c r="J14" s="21">
        <v>7</v>
      </c>
      <c r="K14" s="25">
        <v>6.0021</v>
      </c>
      <c r="L14" s="26">
        <f t="shared" si="0"/>
        <v>0</v>
      </c>
      <c r="M14" s="25">
        <f t="shared" si="1"/>
        <v>6.0021</v>
      </c>
      <c r="N14" s="18">
        <v>8</v>
      </c>
      <c r="O14" t="s">
        <v>143</v>
      </c>
      <c r="Q14">
        <v>1</v>
      </c>
    </row>
    <row r="15" spans="1:17" ht="15">
      <c r="A15" s="24" t="s">
        <v>105</v>
      </c>
      <c r="B15" s="22" t="s">
        <v>11</v>
      </c>
      <c r="C15" s="23" t="s">
        <v>2</v>
      </c>
      <c r="D15" s="39"/>
      <c r="E15" s="25"/>
      <c r="F15" s="21"/>
      <c r="G15" s="25"/>
      <c r="H15" s="21"/>
      <c r="I15" s="25"/>
      <c r="J15" s="21" t="s">
        <v>117</v>
      </c>
      <c r="K15" s="25">
        <v>0</v>
      </c>
      <c r="L15" s="26">
        <f t="shared" si="0"/>
        <v>0</v>
      </c>
      <c r="M15" s="25">
        <f t="shared" si="1"/>
        <v>0</v>
      </c>
      <c r="N15" s="18"/>
      <c r="O15" t="s">
        <v>143</v>
      </c>
      <c r="Q15">
        <v>1</v>
      </c>
    </row>
    <row r="16" spans="1:14" ht="15">
      <c r="A16" s="20"/>
      <c r="B16" s="15"/>
      <c r="C16" s="16"/>
      <c r="D16" s="32"/>
      <c r="E16" s="26"/>
      <c r="F16" s="8"/>
      <c r="G16" s="26"/>
      <c r="H16" s="8"/>
      <c r="I16" s="26"/>
      <c r="J16" s="8"/>
      <c r="K16" s="26"/>
      <c r="L16" s="36"/>
      <c r="M16" s="36"/>
      <c r="N16" s="19"/>
    </row>
    <row r="17" spans="1:14" ht="15">
      <c r="A17" s="83" t="s">
        <v>74</v>
      </c>
      <c r="B17" s="83" t="s">
        <v>75</v>
      </c>
      <c r="C17" s="83" t="s">
        <v>1</v>
      </c>
      <c r="D17" s="83" t="s">
        <v>132</v>
      </c>
      <c r="E17" s="83"/>
      <c r="F17" s="83" t="s">
        <v>133</v>
      </c>
      <c r="G17" s="83"/>
      <c r="H17" s="83" t="s">
        <v>134</v>
      </c>
      <c r="I17" s="83"/>
      <c r="J17" s="83" t="s">
        <v>135</v>
      </c>
      <c r="K17" s="83"/>
      <c r="L17" s="80" t="s">
        <v>136</v>
      </c>
      <c r="M17" s="80" t="s">
        <v>137</v>
      </c>
      <c r="N17" s="82" t="s">
        <v>127</v>
      </c>
    </row>
    <row r="18" spans="1:14" ht="15">
      <c r="A18" s="83"/>
      <c r="B18" s="83"/>
      <c r="C18" s="83"/>
      <c r="D18" s="29" t="s">
        <v>100</v>
      </c>
      <c r="E18" s="34" t="s">
        <v>101</v>
      </c>
      <c r="F18" s="29" t="s">
        <v>100</v>
      </c>
      <c r="G18" s="34" t="s">
        <v>101</v>
      </c>
      <c r="H18" s="29" t="s">
        <v>100</v>
      </c>
      <c r="I18" s="34" t="s">
        <v>101</v>
      </c>
      <c r="J18" s="29" t="s">
        <v>100</v>
      </c>
      <c r="K18" s="34" t="s">
        <v>101</v>
      </c>
      <c r="L18" s="81"/>
      <c r="M18" s="81"/>
      <c r="N18" s="82"/>
    </row>
    <row r="19" spans="1:16" ht="15">
      <c r="A19" s="41" t="s">
        <v>106</v>
      </c>
      <c r="B19" s="22" t="s">
        <v>16</v>
      </c>
      <c r="C19" s="23" t="s">
        <v>5</v>
      </c>
      <c r="D19" s="39">
        <v>2</v>
      </c>
      <c r="E19" s="25">
        <v>9.0045</v>
      </c>
      <c r="F19" s="21">
        <f>VLOOKUP(B19,'[2]Class cat'!$C$18:$I$24,7,0)</f>
        <v>5</v>
      </c>
      <c r="G19" s="25">
        <f>VLOOKUP(B19,'[2]Class cat'!$C$18:$J$24,8,0)</f>
        <v>6.0021</v>
      </c>
      <c r="H19" s="21">
        <v>2</v>
      </c>
      <c r="I19" s="25">
        <v>9.0045</v>
      </c>
      <c r="J19" s="6">
        <v>1</v>
      </c>
      <c r="K19" s="25">
        <v>10.0055</v>
      </c>
      <c r="L19" s="26">
        <f aca="true" t="shared" si="2" ref="L19:L24">MINA(E19,G19,I19,K19)</f>
        <v>6.0021</v>
      </c>
      <c r="M19" s="25">
        <f aca="true" t="shared" si="3" ref="M19:M24">E19+G19+I19+K19-L19</f>
        <v>28.014499999999998</v>
      </c>
      <c r="N19" s="19">
        <v>1</v>
      </c>
      <c r="O19" t="s">
        <v>144</v>
      </c>
      <c r="P19">
        <v>1</v>
      </c>
    </row>
    <row r="20" spans="1:17" ht="15">
      <c r="A20" s="40" t="s">
        <v>106</v>
      </c>
      <c r="B20" s="22" t="s">
        <v>95</v>
      </c>
      <c r="C20" s="23" t="s">
        <v>5</v>
      </c>
      <c r="D20" s="39">
        <v>4</v>
      </c>
      <c r="E20" s="25">
        <v>7.0028</v>
      </c>
      <c r="F20" s="21">
        <f>VLOOKUP(B20,'[2]Class cat'!$C$18:$I$24,7,0)</f>
        <v>1</v>
      </c>
      <c r="G20" s="25">
        <f>VLOOKUP(B20,'[2]Class cat'!$C$18:$J$24,8,0)</f>
        <v>10.0055</v>
      </c>
      <c r="H20" s="21">
        <v>1</v>
      </c>
      <c r="I20" s="25">
        <v>10.0055</v>
      </c>
      <c r="J20" s="6"/>
      <c r="K20" s="26">
        <v>0</v>
      </c>
      <c r="L20" s="26">
        <f t="shared" si="2"/>
        <v>0</v>
      </c>
      <c r="M20" s="25">
        <f t="shared" si="3"/>
        <v>27.013799999999996</v>
      </c>
      <c r="N20" s="19">
        <v>2</v>
      </c>
      <c r="O20" t="s">
        <v>143</v>
      </c>
      <c r="Q20">
        <v>1</v>
      </c>
    </row>
    <row r="21" spans="1:17" ht="15">
      <c r="A21" s="40" t="s">
        <v>106</v>
      </c>
      <c r="B21" s="42" t="s">
        <v>15</v>
      </c>
      <c r="C21" s="23" t="s">
        <v>3</v>
      </c>
      <c r="D21" s="39">
        <v>1</v>
      </c>
      <c r="E21" s="25">
        <v>10.0055</v>
      </c>
      <c r="F21" s="21">
        <f>VLOOKUP(B21,'[2]Class cat'!$C$18:$I$24,7,0)</f>
        <v>2</v>
      </c>
      <c r="G21" s="25">
        <f>VLOOKUP(B21,'[2]Class cat'!$C$18:$J$24,8,0)</f>
        <v>9.0045</v>
      </c>
      <c r="H21" s="21" t="s">
        <v>117</v>
      </c>
      <c r="I21" s="25">
        <v>0</v>
      </c>
      <c r="J21" s="6"/>
      <c r="K21" s="26">
        <v>0</v>
      </c>
      <c r="L21" s="26">
        <f t="shared" si="2"/>
        <v>0</v>
      </c>
      <c r="M21" s="25">
        <f t="shared" si="3"/>
        <v>19.009999999999998</v>
      </c>
      <c r="N21" s="19">
        <v>3</v>
      </c>
      <c r="O21" t="s">
        <v>143</v>
      </c>
      <c r="Q21">
        <v>1</v>
      </c>
    </row>
    <row r="22" spans="1:17" ht="15">
      <c r="A22" s="40" t="s">
        <v>106</v>
      </c>
      <c r="B22" s="22" t="s">
        <v>116</v>
      </c>
      <c r="C22" s="23" t="s">
        <v>5</v>
      </c>
      <c r="D22" s="39"/>
      <c r="E22" s="25">
        <v>0</v>
      </c>
      <c r="F22" s="21">
        <f>VLOOKUP(B22,'[2]Class cat'!$C$18:$I$24,7,0)</f>
        <v>3</v>
      </c>
      <c r="G22" s="25">
        <f>VLOOKUP(B22,'[2]Class cat'!$C$18:$J$24,8,0)</f>
        <v>8.0036</v>
      </c>
      <c r="H22" s="21">
        <v>3</v>
      </c>
      <c r="I22" s="25">
        <v>8.0036</v>
      </c>
      <c r="J22" s="6"/>
      <c r="K22" s="26">
        <v>0</v>
      </c>
      <c r="L22" s="26">
        <f t="shared" si="2"/>
        <v>0</v>
      </c>
      <c r="M22" s="25">
        <f t="shared" si="3"/>
        <v>16.0072</v>
      </c>
      <c r="N22" s="19">
        <v>4</v>
      </c>
      <c r="O22" t="s">
        <v>143</v>
      </c>
      <c r="Q22">
        <v>1</v>
      </c>
    </row>
    <row r="23" spans="1:17" ht="15">
      <c r="A23" s="40" t="s">
        <v>106</v>
      </c>
      <c r="B23" s="22" t="s">
        <v>17</v>
      </c>
      <c r="C23" s="23" t="s">
        <v>3</v>
      </c>
      <c r="D23" s="39">
        <v>3</v>
      </c>
      <c r="E23" s="25">
        <v>8.0036</v>
      </c>
      <c r="F23" s="21">
        <f>VLOOKUP(B23,'[2]Class cat'!$C$18:$I$24,7,0)</f>
        <v>4</v>
      </c>
      <c r="G23" s="25">
        <f>VLOOKUP(B23,'[2]Class cat'!$C$18:$J$24,8,0)</f>
        <v>7.0028</v>
      </c>
      <c r="H23" s="21" t="s">
        <v>117</v>
      </c>
      <c r="I23" s="25">
        <v>0</v>
      </c>
      <c r="J23" s="6"/>
      <c r="K23" s="26">
        <v>0</v>
      </c>
      <c r="L23" s="26">
        <f t="shared" si="2"/>
        <v>0</v>
      </c>
      <c r="M23" s="25">
        <f t="shared" si="3"/>
        <v>15.0064</v>
      </c>
      <c r="N23" s="19">
        <v>5</v>
      </c>
      <c r="O23" t="s">
        <v>143</v>
      </c>
      <c r="Q23">
        <v>1</v>
      </c>
    </row>
    <row r="24" spans="1:17" ht="15">
      <c r="A24" s="40" t="s">
        <v>106</v>
      </c>
      <c r="B24" s="22" t="s">
        <v>18</v>
      </c>
      <c r="C24" s="23" t="s">
        <v>4</v>
      </c>
      <c r="D24" s="39">
        <v>5</v>
      </c>
      <c r="E24" s="25">
        <v>6.0021</v>
      </c>
      <c r="F24" s="21"/>
      <c r="G24" s="25">
        <f>VLOOKUP(B24,'[2]Class cat'!$C$18:$J$24,8,0)</f>
        <v>0</v>
      </c>
      <c r="H24" s="21" t="s">
        <v>117</v>
      </c>
      <c r="I24" s="25">
        <v>0</v>
      </c>
      <c r="J24" s="6"/>
      <c r="K24" s="26">
        <v>0</v>
      </c>
      <c r="L24" s="26">
        <f t="shared" si="2"/>
        <v>0</v>
      </c>
      <c r="M24" s="25">
        <f t="shared" si="3"/>
        <v>6.0021</v>
      </c>
      <c r="N24" s="19">
        <v>6</v>
      </c>
      <c r="O24" t="s">
        <v>143</v>
      </c>
      <c r="Q24">
        <v>1</v>
      </c>
    </row>
    <row r="25" spans="1:14" ht="15">
      <c r="A25" s="14"/>
      <c r="B25" s="15"/>
      <c r="C25" s="16"/>
      <c r="D25" s="32"/>
      <c r="E25" s="26"/>
      <c r="F25" s="8"/>
      <c r="G25" s="26"/>
      <c r="H25" s="8"/>
      <c r="I25" s="26"/>
      <c r="J25" s="6"/>
      <c r="K25" s="26"/>
      <c r="L25" s="6"/>
      <c r="M25" s="6"/>
      <c r="N25" s="19"/>
    </row>
    <row r="26" spans="1:14" ht="15">
      <c r="A26" s="83" t="s">
        <v>74</v>
      </c>
      <c r="B26" s="83" t="s">
        <v>75</v>
      </c>
      <c r="C26" s="83" t="s">
        <v>1</v>
      </c>
      <c r="D26" s="83" t="s">
        <v>132</v>
      </c>
      <c r="E26" s="83"/>
      <c r="F26" s="83" t="s">
        <v>133</v>
      </c>
      <c r="G26" s="83"/>
      <c r="H26" s="83" t="s">
        <v>134</v>
      </c>
      <c r="I26" s="83"/>
      <c r="J26" s="83" t="s">
        <v>135</v>
      </c>
      <c r="K26" s="83"/>
      <c r="L26" s="80" t="s">
        <v>136</v>
      </c>
      <c r="M26" s="80" t="s">
        <v>137</v>
      </c>
      <c r="N26" s="82" t="s">
        <v>127</v>
      </c>
    </row>
    <row r="27" spans="1:14" ht="15">
      <c r="A27" s="83"/>
      <c r="B27" s="83"/>
      <c r="C27" s="83"/>
      <c r="D27" s="29" t="s">
        <v>100</v>
      </c>
      <c r="E27" s="34" t="s">
        <v>101</v>
      </c>
      <c r="F27" s="29" t="s">
        <v>100</v>
      </c>
      <c r="G27" s="34" t="s">
        <v>101</v>
      </c>
      <c r="H27" s="29" t="s">
        <v>100</v>
      </c>
      <c r="I27" s="34" t="s">
        <v>101</v>
      </c>
      <c r="J27" s="29" t="s">
        <v>100</v>
      </c>
      <c r="K27" s="34" t="s">
        <v>101</v>
      </c>
      <c r="L27" s="81"/>
      <c r="M27" s="81"/>
      <c r="N27" s="82"/>
    </row>
    <row r="28" spans="1:17" ht="15">
      <c r="A28" s="40" t="s">
        <v>85</v>
      </c>
      <c r="B28" s="22" t="s">
        <v>96</v>
      </c>
      <c r="C28" s="23" t="s">
        <v>6</v>
      </c>
      <c r="D28" s="39">
        <v>5</v>
      </c>
      <c r="E28" s="25">
        <v>8.0036</v>
      </c>
      <c r="F28" s="21">
        <v>1</v>
      </c>
      <c r="G28" s="25">
        <v>12.0078</v>
      </c>
      <c r="H28" s="21">
        <v>2</v>
      </c>
      <c r="I28" s="25">
        <v>11.0066</v>
      </c>
      <c r="J28" s="21">
        <v>2</v>
      </c>
      <c r="K28" s="25">
        <v>11.0066</v>
      </c>
      <c r="L28" s="26">
        <f aca="true" t="shared" si="4" ref="L28:L35">MINA(E28,G28,I28,K28)</f>
        <v>8.0036</v>
      </c>
      <c r="M28" s="25">
        <f aca="true" t="shared" si="5" ref="M28:M35">E28+G28+I28+K28-L28</f>
        <v>34.021</v>
      </c>
      <c r="N28" s="18">
        <v>1</v>
      </c>
      <c r="O28" t="s">
        <v>145</v>
      </c>
      <c r="P28">
        <v>1</v>
      </c>
      <c r="Q28">
        <v>1</v>
      </c>
    </row>
    <row r="29" spans="1:17" ht="15">
      <c r="A29" s="40" t="s">
        <v>85</v>
      </c>
      <c r="B29" s="22" t="s">
        <v>20</v>
      </c>
      <c r="C29" s="23" t="s">
        <v>2</v>
      </c>
      <c r="D29" s="39">
        <v>4</v>
      </c>
      <c r="E29" s="25">
        <v>9.0045</v>
      </c>
      <c r="F29" s="21">
        <v>2</v>
      </c>
      <c r="G29" s="25">
        <v>11.0066</v>
      </c>
      <c r="H29" s="21">
        <v>1</v>
      </c>
      <c r="I29" s="25">
        <v>12.0078</v>
      </c>
      <c r="J29" s="21">
        <v>4</v>
      </c>
      <c r="K29" s="25">
        <v>9.0045</v>
      </c>
      <c r="L29" s="26">
        <f t="shared" si="4"/>
        <v>9.0045</v>
      </c>
      <c r="M29" s="25">
        <f t="shared" si="5"/>
        <v>32.0189</v>
      </c>
      <c r="N29" s="18">
        <v>2</v>
      </c>
      <c r="O29" t="s">
        <v>146</v>
      </c>
      <c r="P29">
        <v>1</v>
      </c>
      <c r="Q29">
        <v>1</v>
      </c>
    </row>
    <row r="30" spans="1:17" ht="15">
      <c r="A30" s="40" t="s">
        <v>85</v>
      </c>
      <c r="B30" s="22" t="s">
        <v>19</v>
      </c>
      <c r="C30" s="23" t="s">
        <v>3</v>
      </c>
      <c r="D30" s="39">
        <v>3</v>
      </c>
      <c r="E30" s="25">
        <v>10.0055</v>
      </c>
      <c r="F30" s="21">
        <v>5</v>
      </c>
      <c r="G30" s="25">
        <v>8.0036</v>
      </c>
      <c r="H30" s="21">
        <v>4</v>
      </c>
      <c r="I30" s="25">
        <v>9.0045</v>
      </c>
      <c r="J30" s="21" t="s">
        <v>117</v>
      </c>
      <c r="K30" s="25">
        <v>0</v>
      </c>
      <c r="L30" s="26">
        <f t="shared" si="4"/>
        <v>0</v>
      </c>
      <c r="M30" s="25">
        <f t="shared" si="5"/>
        <v>27.0136</v>
      </c>
      <c r="N30" s="18">
        <v>3</v>
      </c>
      <c r="O30" t="s">
        <v>147</v>
      </c>
      <c r="Q30">
        <v>1</v>
      </c>
    </row>
    <row r="31" spans="1:14" ht="15">
      <c r="A31" s="40" t="s">
        <v>85</v>
      </c>
      <c r="B31" s="22" t="s">
        <v>21</v>
      </c>
      <c r="C31" s="23" t="s">
        <v>4</v>
      </c>
      <c r="D31" s="39">
        <v>7</v>
      </c>
      <c r="E31" s="25">
        <v>6.0021</v>
      </c>
      <c r="F31" s="21">
        <v>6</v>
      </c>
      <c r="G31" s="25">
        <v>7.0028</v>
      </c>
      <c r="H31" s="21">
        <v>3</v>
      </c>
      <c r="I31" s="25">
        <v>10.0055</v>
      </c>
      <c r="J31" s="21">
        <v>5</v>
      </c>
      <c r="K31" s="25">
        <v>8.0036</v>
      </c>
      <c r="L31" s="26">
        <f t="shared" si="4"/>
        <v>6.0021</v>
      </c>
      <c r="M31" s="25">
        <f t="shared" si="5"/>
        <v>25.011899999999997</v>
      </c>
      <c r="N31" s="18">
        <v>4</v>
      </c>
    </row>
    <row r="32" spans="1:17" ht="15">
      <c r="A32" s="40" t="s">
        <v>85</v>
      </c>
      <c r="B32" s="22" t="s">
        <v>22</v>
      </c>
      <c r="C32" s="23" t="s">
        <v>5</v>
      </c>
      <c r="D32" s="39">
        <v>1</v>
      </c>
      <c r="E32" s="25">
        <v>12.0078</v>
      </c>
      <c r="F32" s="21"/>
      <c r="G32" s="25">
        <v>0</v>
      </c>
      <c r="H32" s="21" t="s">
        <v>117</v>
      </c>
      <c r="I32" s="25">
        <v>0</v>
      </c>
      <c r="J32" s="21">
        <v>1</v>
      </c>
      <c r="K32" s="25">
        <v>12.0078</v>
      </c>
      <c r="L32" s="26">
        <f t="shared" si="4"/>
        <v>0</v>
      </c>
      <c r="M32" s="25">
        <f t="shared" si="5"/>
        <v>24.0156</v>
      </c>
      <c r="N32" s="18">
        <v>5</v>
      </c>
      <c r="O32" t="s">
        <v>148</v>
      </c>
      <c r="Q32">
        <v>1</v>
      </c>
    </row>
    <row r="33" spans="1:14" ht="15">
      <c r="A33" s="40" t="s">
        <v>85</v>
      </c>
      <c r="B33" s="22" t="s">
        <v>93</v>
      </c>
      <c r="C33" s="23" t="s">
        <v>3</v>
      </c>
      <c r="D33" s="39">
        <v>2</v>
      </c>
      <c r="E33" s="25">
        <v>11.0066</v>
      </c>
      <c r="F33" s="21">
        <v>4</v>
      </c>
      <c r="G33" s="25">
        <v>9.0045</v>
      </c>
      <c r="H33" s="21" t="s">
        <v>117</v>
      </c>
      <c r="I33" s="25">
        <v>0</v>
      </c>
      <c r="J33" s="21" t="s">
        <v>117</v>
      </c>
      <c r="K33" s="25">
        <v>0</v>
      </c>
      <c r="L33" s="26">
        <f t="shared" si="4"/>
        <v>0</v>
      </c>
      <c r="M33" s="25">
        <f t="shared" si="5"/>
        <v>20.0111</v>
      </c>
      <c r="N33" s="18">
        <v>6</v>
      </c>
    </row>
    <row r="34" spans="1:14" ht="15">
      <c r="A34" s="40" t="s">
        <v>85</v>
      </c>
      <c r="B34" s="49" t="s">
        <v>140</v>
      </c>
      <c r="C34" s="23" t="s">
        <v>4</v>
      </c>
      <c r="D34" s="33"/>
      <c r="E34" s="26">
        <v>0</v>
      </c>
      <c r="F34" s="8"/>
      <c r="G34" s="26">
        <v>0</v>
      </c>
      <c r="H34" s="8"/>
      <c r="I34" s="26">
        <v>0</v>
      </c>
      <c r="J34" s="8">
        <v>3</v>
      </c>
      <c r="K34" s="26">
        <v>10.0055</v>
      </c>
      <c r="L34" s="26">
        <f t="shared" si="4"/>
        <v>0</v>
      </c>
      <c r="M34" s="26">
        <f t="shared" si="5"/>
        <v>10.0055</v>
      </c>
      <c r="N34" s="21">
        <v>7</v>
      </c>
    </row>
    <row r="35" spans="1:14" ht="15">
      <c r="A35" s="40" t="s">
        <v>85</v>
      </c>
      <c r="B35" s="22" t="s">
        <v>87</v>
      </c>
      <c r="C35" s="23" t="s">
        <v>2</v>
      </c>
      <c r="D35" s="39">
        <v>6</v>
      </c>
      <c r="E35" s="25">
        <v>7.0028</v>
      </c>
      <c r="F35" s="21"/>
      <c r="G35" s="25">
        <v>0</v>
      </c>
      <c r="H35" s="21" t="s">
        <v>117</v>
      </c>
      <c r="I35" s="25">
        <v>0</v>
      </c>
      <c r="J35" s="21" t="s">
        <v>117</v>
      </c>
      <c r="K35" s="25">
        <v>0</v>
      </c>
      <c r="L35" s="26">
        <f t="shared" si="4"/>
        <v>0</v>
      </c>
      <c r="M35" s="25">
        <f t="shared" si="5"/>
        <v>7.0028</v>
      </c>
      <c r="N35" s="18">
        <v>8</v>
      </c>
    </row>
    <row r="36" spans="1:14" ht="15">
      <c r="A36" s="83" t="s">
        <v>74</v>
      </c>
      <c r="B36" s="83" t="s">
        <v>75</v>
      </c>
      <c r="C36" s="83" t="s">
        <v>1</v>
      </c>
      <c r="D36" s="83" t="s">
        <v>132</v>
      </c>
      <c r="E36" s="83"/>
      <c r="F36" s="83" t="s">
        <v>133</v>
      </c>
      <c r="G36" s="83"/>
      <c r="H36" s="83" t="s">
        <v>134</v>
      </c>
      <c r="I36" s="83"/>
      <c r="J36" s="83" t="s">
        <v>135</v>
      </c>
      <c r="K36" s="83"/>
      <c r="L36" s="80" t="s">
        <v>136</v>
      </c>
      <c r="M36" s="80" t="s">
        <v>137</v>
      </c>
      <c r="N36" s="82" t="s">
        <v>127</v>
      </c>
    </row>
    <row r="37" spans="1:14" ht="15">
      <c r="A37" s="83"/>
      <c r="B37" s="83"/>
      <c r="C37" s="83"/>
      <c r="D37" s="29" t="s">
        <v>100</v>
      </c>
      <c r="E37" s="34" t="s">
        <v>101</v>
      </c>
      <c r="F37" s="29" t="s">
        <v>100</v>
      </c>
      <c r="G37" s="34" t="s">
        <v>101</v>
      </c>
      <c r="H37" s="29" t="s">
        <v>100</v>
      </c>
      <c r="I37" s="34" t="s">
        <v>101</v>
      </c>
      <c r="J37" s="29" t="s">
        <v>100</v>
      </c>
      <c r="K37" s="34" t="s">
        <v>101</v>
      </c>
      <c r="L37" s="81"/>
      <c r="M37" s="81"/>
      <c r="N37" s="82"/>
    </row>
    <row r="38" spans="1:17" ht="15">
      <c r="A38" s="40" t="s">
        <v>86</v>
      </c>
      <c r="B38" s="22" t="s">
        <v>27</v>
      </c>
      <c r="C38" s="23" t="s">
        <v>2</v>
      </c>
      <c r="D38" s="39">
        <v>2</v>
      </c>
      <c r="E38" s="25">
        <v>14.0105</v>
      </c>
      <c r="F38" s="21">
        <f>VLOOKUP(B38,'[2]Class cat'!$C$37:$I$47,7,0)</f>
        <v>1</v>
      </c>
      <c r="G38" s="25">
        <f>VLOOKUP(B38,'[2]Class cat'!$C$37:$J$47,8,0)</f>
        <v>15.012</v>
      </c>
      <c r="H38" s="21">
        <v>8</v>
      </c>
      <c r="I38" s="26">
        <v>10.0055</v>
      </c>
      <c r="J38" s="8">
        <v>2</v>
      </c>
      <c r="K38" s="26">
        <v>14.0105</v>
      </c>
      <c r="L38" s="26">
        <f aca="true" t="shared" si="6" ref="L38:L47">MINA(E38,G38,I38,K38)</f>
        <v>10.0055</v>
      </c>
      <c r="M38" s="25">
        <f aca="true" t="shared" si="7" ref="M38:M47">E38+G38+I38+K38-L38</f>
        <v>43.033</v>
      </c>
      <c r="N38" s="19">
        <v>1</v>
      </c>
      <c r="O38" t="s">
        <v>145</v>
      </c>
      <c r="P38">
        <v>1</v>
      </c>
      <c r="Q38">
        <v>1</v>
      </c>
    </row>
    <row r="39" spans="1:17" ht="15">
      <c r="A39" s="40" t="s">
        <v>86</v>
      </c>
      <c r="B39" s="22" t="s">
        <v>26</v>
      </c>
      <c r="C39" s="23" t="s">
        <v>2</v>
      </c>
      <c r="D39" s="39">
        <v>5</v>
      </c>
      <c r="E39" s="25">
        <v>11.0066</v>
      </c>
      <c r="F39" s="21">
        <f>VLOOKUP(B39,'[2]Class cat'!$C$37:$I$47,7,0)</f>
        <v>5</v>
      </c>
      <c r="G39" s="25">
        <f>VLOOKUP(B39,'[2]Class cat'!$C$37:$J$47,8,0)</f>
        <v>11.0066</v>
      </c>
      <c r="H39" s="21">
        <v>1</v>
      </c>
      <c r="I39" s="26">
        <v>15.012</v>
      </c>
      <c r="J39" s="8">
        <v>1</v>
      </c>
      <c r="K39" s="26">
        <v>15.012</v>
      </c>
      <c r="L39" s="26">
        <f t="shared" si="6"/>
        <v>11.0066</v>
      </c>
      <c r="M39" s="25">
        <f t="shared" si="7"/>
        <v>41.0306</v>
      </c>
      <c r="N39" s="19">
        <v>2</v>
      </c>
      <c r="O39" t="s">
        <v>149</v>
      </c>
      <c r="Q39">
        <v>2</v>
      </c>
    </row>
    <row r="40" spans="1:17" ht="15">
      <c r="A40" s="40" t="s">
        <v>86</v>
      </c>
      <c r="B40" s="22" t="s">
        <v>23</v>
      </c>
      <c r="C40" s="23" t="s">
        <v>7</v>
      </c>
      <c r="D40" s="39">
        <v>1</v>
      </c>
      <c r="E40" s="25">
        <v>15.012</v>
      </c>
      <c r="F40" s="21">
        <f>VLOOKUP(B40,'[2]Class cat'!$C$37:$I$47,7,0)</f>
        <v>6</v>
      </c>
      <c r="G40" s="25">
        <f>VLOOKUP(B40,'[2]Class cat'!$C$37:$J$47,8,0)</f>
        <v>10.0055</v>
      </c>
      <c r="H40" s="21">
        <v>5</v>
      </c>
      <c r="I40" s="26">
        <v>12.0078</v>
      </c>
      <c r="J40" s="8">
        <v>3</v>
      </c>
      <c r="K40" s="26">
        <v>13.0091</v>
      </c>
      <c r="L40" s="26">
        <f t="shared" si="6"/>
        <v>10.0055</v>
      </c>
      <c r="M40" s="25">
        <f t="shared" si="7"/>
        <v>40.02890000000001</v>
      </c>
      <c r="N40" s="19">
        <v>3</v>
      </c>
      <c r="O40" t="s">
        <v>150</v>
      </c>
      <c r="Q40">
        <v>2</v>
      </c>
    </row>
    <row r="41" spans="1:14" ht="15">
      <c r="A41" s="40" t="s">
        <v>86</v>
      </c>
      <c r="B41" s="22" t="s">
        <v>28</v>
      </c>
      <c r="C41" s="23" t="s">
        <v>7</v>
      </c>
      <c r="D41" s="39">
        <v>3</v>
      </c>
      <c r="E41" s="25">
        <v>13.0091</v>
      </c>
      <c r="F41" s="21">
        <f>VLOOKUP(B41,'[2]Class cat'!$C$37:$I$47,7,0)</f>
        <v>2</v>
      </c>
      <c r="G41" s="25">
        <f>VLOOKUP(B41,'[2]Class cat'!$C$37:$J$47,8,0)</f>
        <v>14.0105</v>
      </c>
      <c r="H41" s="21">
        <v>4</v>
      </c>
      <c r="I41" s="26">
        <v>13.0091</v>
      </c>
      <c r="J41" s="8">
        <v>5</v>
      </c>
      <c r="K41" s="26">
        <v>11.0066</v>
      </c>
      <c r="L41" s="26">
        <f t="shared" si="6"/>
        <v>11.0066</v>
      </c>
      <c r="M41" s="25">
        <f t="shared" si="7"/>
        <v>40.0287</v>
      </c>
      <c r="N41" s="19">
        <v>4</v>
      </c>
    </row>
    <row r="42" spans="1:14" ht="15">
      <c r="A42" s="40" t="s">
        <v>86</v>
      </c>
      <c r="B42" s="22" t="s">
        <v>29</v>
      </c>
      <c r="C42" s="23" t="s">
        <v>5</v>
      </c>
      <c r="D42" s="39">
        <v>4</v>
      </c>
      <c r="E42" s="25">
        <v>12.0078</v>
      </c>
      <c r="F42" s="21">
        <f>VLOOKUP(B42,'[2]Class cat'!$C$37:$I$47,7,0)</f>
        <v>3</v>
      </c>
      <c r="G42" s="25">
        <f>VLOOKUP(B42,'[2]Class cat'!$C$37:$J$47,8,0)</f>
        <v>13.0091</v>
      </c>
      <c r="H42" s="21">
        <v>6</v>
      </c>
      <c r="I42" s="26">
        <v>11.0066</v>
      </c>
      <c r="J42" s="8">
        <v>4</v>
      </c>
      <c r="K42" s="26">
        <v>12.0078</v>
      </c>
      <c r="L42" s="26">
        <f t="shared" si="6"/>
        <v>11.0066</v>
      </c>
      <c r="M42" s="25">
        <f t="shared" si="7"/>
        <v>37.0247</v>
      </c>
      <c r="N42" s="19">
        <v>5</v>
      </c>
    </row>
    <row r="43" spans="1:14" ht="15">
      <c r="A43" s="40" t="s">
        <v>86</v>
      </c>
      <c r="B43" s="22" t="s">
        <v>24</v>
      </c>
      <c r="C43" s="23" t="s">
        <v>2</v>
      </c>
      <c r="D43" s="39">
        <v>9</v>
      </c>
      <c r="E43" s="25">
        <v>7.0028</v>
      </c>
      <c r="F43" s="21">
        <f>VLOOKUP(B43,'[2]Class cat'!$C$37:$I$47,7,0)</f>
        <v>8</v>
      </c>
      <c r="G43" s="25">
        <f>VLOOKUP(B43,'[2]Class cat'!$C$37:$J$47,8,0)</f>
        <v>8.0036</v>
      </c>
      <c r="H43" s="21">
        <v>2</v>
      </c>
      <c r="I43" s="26">
        <v>14.0105</v>
      </c>
      <c r="J43" s="8">
        <v>6</v>
      </c>
      <c r="K43" s="26">
        <v>10.0055</v>
      </c>
      <c r="L43" s="26">
        <f t="shared" si="6"/>
        <v>7.0028</v>
      </c>
      <c r="M43" s="25">
        <f t="shared" si="7"/>
        <v>32.0196</v>
      </c>
      <c r="N43" s="19">
        <v>6</v>
      </c>
    </row>
    <row r="44" spans="1:14" ht="15">
      <c r="A44" s="40" t="s">
        <v>86</v>
      </c>
      <c r="B44" s="22" t="s">
        <v>25</v>
      </c>
      <c r="C44" s="23" t="s">
        <v>5</v>
      </c>
      <c r="D44" s="39">
        <v>6</v>
      </c>
      <c r="E44" s="25">
        <v>10.0055</v>
      </c>
      <c r="F44" s="21"/>
      <c r="G44" s="25">
        <f>VLOOKUP(B44,'[2]Class cat'!$C$37:$J$47,8,0)</f>
        <v>0</v>
      </c>
      <c r="H44" s="21">
        <v>3</v>
      </c>
      <c r="I44" s="26">
        <v>9.0045</v>
      </c>
      <c r="J44" s="8">
        <v>7</v>
      </c>
      <c r="K44" s="26">
        <v>9.0045</v>
      </c>
      <c r="L44" s="26">
        <f t="shared" si="6"/>
        <v>0</v>
      </c>
      <c r="M44" s="25">
        <f t="shared" si="7"/>
        <v>28.014499999999998</v>
      </c>
      <c r="N44" s="19">
        <v>7</v>
      </c>
    </row>
    <row r="45" spans="1:14" ht="15">
      <c r="A45" s="40" t="s">
        <v>86</v>
      </c>
      <c r="B45" s="22" t="s">
        <v>88</v>
      </c>
      <c r="C45" s="23" t="s">
        <v>5</v>
      </c>
      <c r="D45" s="39">
        <v>10</v>
      </c>
      <c r="E45" s="25">
        <v>6.0021</v>
      </c>
      <c r="F45" s="21">
        <f>VLOOKUP(B45,'[2]Class cat'!$C$37:$I$47,7,0)</f>
        <v>4</v>
      </c>
      <c r="G45" s="25">
        <f>VLOOKUP(B45,'[2]Class cat'!$C$37:$J$47,8,0)</f>
        <v>12.0078</v>
      </c>
      <c r="H45" s="21">
        <v>7</v>
      </c>
      <c r="I45" s="26">
        <v>8.0036</v>
      </c>
      <c r="J45" s="8" t="s">
        <v>117</v>
      </c>
      <c r="K45" s="26">
        <v>0</v>
      </c>
      <c r="L45" s="26">
        <f t="shared" si="6"/>
        <v>0</v>
      </c>
      <c r="M45" s="25">
        <f t="shared" si="7"/>
        <v>26.0135</v>
      </c>
      <c r="N45" s="19">
        <v>8</v>
      </c>
    </row>
    <row r="46" spans="1:14" ht="15">
      <c r="A46" s="40" t="s">
        <v>86</v>
      </c>
      <c r="B46" s="22" t="s">
        <v>99</v>
      </c>
      <c r="C46" s="23" t="s">
        <v>4</v>
      </c>
      <c r="D46" s="39">
        <v>7</v>
      </c>
      <c r="E46" s="25">
        <v>9.0045</v>
      </c>
      <c r="F46" s="21">
        <f>VLOOKUP(B46,'[2]Class cat'!$C$37:$I$47,7,0)</f>
        <v>7</v>
      </c>
      <c r="G46" s="25">
        <f>VLOOKUP(B46,'[2]Class cat'!$C$37:$J$47,8,0)</f>
        <v>9.0045</v>
      </c>
      <c r="H46" s="21" t="s">
        <v>117</v>
      </c>
      <c r="I46" s="26">
        <v>0</v>
      </c>
      <c r="J46" s="8" t="s">
        <v>117</v>
      </c>
      <c r="K46" s="26">
        <v>0</v>
      </c>
      <c r="L46" s="26">
        <f t="shared" si="6"/>
        <v>0</v>
      </c>
      <c r="M46" s="25">
        <f t="shared" si="7"/>
        <v>18.009</v>
      </c>
      <c r="N46" s="19">
        <v>9</v>
      </c>
    </row>
    <row r="47" spans="1:14" ht="15">
      <c r="A47" s="40" t="s">
        <v>86</v>
      </c>
      <c r="B47" s="22" t="s">
        <v>76</v>
      </c>
      <c r="C47" s="23" t="s">
        <v>7</v>
      </c>
      <c r="D47" s="39">
        <v>8</v>
      </c>
      <c r="E47" s="25">
        <v>8.0036</v>
      </c>
      <c r="F47" s="21"/>
      <c r="G47" s="25">
        <f>VLOOKUP(B47,'[2]Class cat'!$C$37:$J$47,8,0)</f>
        <v>0</v>
      </c>
      <c r="H47" s="21" t="s">
        <v>117</v>
      </c>
      <c r="I47" s="26">
        <v>0</v>
      </c>
      <c r="J47" s="8" t="s">
        <v>117</v>
      </c>
      <c r="K47" s="26">
        <v>0</v>
      </c>
      <c r="L47" s="26">
        <f t="shared" si="6"/>
        <v>0</v>
      </c>
      <c r="M47" s="25">
        <f t="shared" si="7"/>
        <v>8.0036</v>
      </c>
      <c r="N47" s="19">
        <v>10</v>
      </c>
    </row>
    <row r="48" spans="1:14" ht="15">
      <c r="A48" s="4"/>
      <c r="B48" s="5"/>
      <c r="C48" s="5"/>
      <c r="D48" s="33"/>
      <c r="E48" s="26"/>
      <c r="F48" s="8"/>
      <c r="G48" s="26"/>
      <c r="H48" s="8"/>
      <c r="I48" s="26"/>
      <c r="J48" s="6"/>
      <c r="K48" s="26"/>
      <c r="L48" s="6"/>
      <c r="M48" s="6"/>
      <c r="N48" s="9"/>
    </row>
    <row r="49" spans="1:14" ht="15">
      <c r="A49" s="83" t="s">
        <v>74</v>
      </c>
      <c r="B49" s="83" t="s">
        <v>75</v>
      </c>
      <c r="C49" s="83" t="s">
        <v>1</v>
      </c>
      <c r="D49" s="83" t="s">
        <v>132</v>
      </c>
      <c r="E49" s="83"/>
      <c r="F49" s="83" t="s">
        <v>133</v>
      </c>
      <c r="G49" s="83"/>
      <c r="H49" s="83" t="s">
        <v>134</v>
      </c>
      <c r="I49" s="83"/>
      <c r="J49" s="83" t="s">
        <v>135</v>
      </c>
      <c r="K49" s="83"/>
      <c r="L49" s="80" t="s">
        <v>136</v>
      </c>
      <c r="M49" s="80" t="s">
        <v>137</v>
      </c>
      <c r="N49" s="82" t="s">
        <v>127</v>
      </c>
    </row>
    <row r="50" spans="1:14" ht="15">
      <c r="A50" s="83"/>
      <c r="B50" s="83"/>
      <c r="C50" s="83"/>
      <c r="D50" s="29" t="s">
        <v>100</v>
      </c>
      <c r="E50" s="34" t="s">
        <v>101</v>
      </c>
      <c r="F50" s="29" t="s">
        <v>100</v>
      </c>
      <c r="G50" s="34" t="s">
        <v>101</v>
      </c>
      <c r="H50" s="29" t="s">
        <v>100</v>
      </c>
      <c r="I50" s="34" t="s">
        <v>101</v>
      </c>
      <c r="J50" s="29" t="s">
        <v>100</v>
      </c>
      <c r="K50" s="34" t="s">
        <v>101</v>
      </c>
      <c r="L50" s="81"/>
      <c r="M50" s="81"/>
      <c r="N50" s="82"/>
    </row>
    <row r="51" spans="1:17" ht="15">
      <c r="A51" s="40" t="s">
        <v>107</v>
      </c>
      <c r="B51" s="22" t="s">
        <v>33</v>
      </c>
      <c r="C51" s="23" t="s">
        <v>2</v>
      </c>
      <c r="D51" s="39">
        <v>4</v>
      </c>
      <c r="E51" s="25">
        <v>17.0153</v>
      </c>
      <c r="F51" s="21">
        <v>5</v>
      </c>
      <c r="G51" s="25">
        <v>16.0136</v>
      </c>
      <c r="H51" s="8">
        <v>3</v>
      </c>
      <c r="I51" s="26">
        <v>18.0171</v>
      </c>
      <c r="J51" s="8">
        <v>1</v>
      </c>
      <c r="K51" s="26">
        <v>20.021</v>
      </c>
      <c r="L51" s="26">
        <f aca="true" t="shared" si="8" ref="L51:L67">MINA(E51,G51,I51,K51)</f>
        <v>16.0136</v>
      </c>
      <c r="M51" s="25">
        <f aca="true" t="shared" si="9" ref="M51:M67">E51+G51+I51+K51-L51</f>
        <v>55.05340000000001</v>
      </c>
      <c r="N51" s="19">
        <v>1</v>
      </c>
      <c r="O51" t="s">
        <v>151</v>
      </c>
      <c r="P51">
        <v>1</v>
      </c>
      <c r="Q51">
        <v>1</v>
      </c>
    </row>
    <row r="52" spans="1:17" ht="15">
      <c r="A52" s="40" t="s">
        <v>107</v>
      </c>
      <c r="B52" s="22" t="s">
        <v>38</v>
      </c>
      <c r="C52" s="23" t="s">
        <v>5</v>
      </c>
      <c r="D52" s="39">
        <v>3</v>
      </c>
      <c r="E52" s="25">
        <v>18.0171</v>
      </c>
      <c r="F52" s="21">
        <v>3</v>
      </c>
      <c r="G52" s="25">
        <v>18.0171</v>
      </c>
      <c r="H52" s="8">
        <v>5</v>
      </c>
      <c r="I52" s="26">
        <v>16.0136</v>
      </c>
      <c r="J52" s="8">
        <v>2</v>
      </c>
      <c r="K52" s="26">
        <v>19.019</v>
      </c>
      <c r="L52" s="26">
        <f t="shared" si="8"/>
        <v>16.0136</v>
      </c>
      <c r="M52" s="25">
        <f t="shared" si="9"/>
        <v>55.053200000000004</v>
      </c>
      <c r="N52" s="19">
        <v>2</v>
      </c>
      <c r="O52" t="s">
        <v>152</v>
      </c>
      <c r="Q52">
        <v>1</v>
      </c>
    </row>
    <row r="53" spans="1:17" ht="15">
      <c r="A53" s="40" t="s">
        <v>107</v>
      </c>
      <c r="B53" s="22" t="s">
        <v>90</v>
      </c>
      <c r="C53" s="23" t="s">
        <v>4</v>
      </c>
      <c r="D53" s="39">
        <v>11</v>
      </c>
      <c r="E53" s="25">
        <v>10.0055</v>
      </c>
      <c r="F53" s="21">
        <v>2</v>
      </c>
      <c r="G53" s="25">
        <v>19.019</v>
      </c>
      <c r="H53" s="8">
        <v>1</v>
      </c>
      <c r="I53" s="26">
        <v>20.021</v>
      </c>
      <c r="J53" s="8">
        <v>6</v>
      </c>
      <c r="K53" s="26">
        <v>15.012</v>
      </c>
      <c r="L53" s="26">
        <f t="shared" si="8"/>
        <v>10.0055</v>
      </c>
      <c r="M53" s="25">
        <f t="shared" si="9"/>
        <v>54.05200000000001</v>
      </c>
      <c r="N53" s="19">
        <v>3</v>
      </c>
      <c r="O53" t="s">
        <v>153</v>
      </c>
      <c r="Q53">
        <v>2</v>
      </c>
    </row>
    <row r="54" spans="1:14" ht="15">
      <c r="A54" s="40" t="s">
        <v>107</v>
      </c>
      <c r="B54" s="22" t="s">
        <v>39</v>
      </c>
      <c r="C54" s="23" t="s">
        <v>6</v>
      </c>
      <c r="D54" s="39">
        <v>6</v>
      </c>
      <c r="E54" s="25">
        <v>15.012</v>
      </c>
      <c r="F54" s="21">
        <v>4</v>
      </c>
      <c r="G54" s="25">
        <v>17.0153</v>
      </c>
      <c r="H54" s="8">
        <v>2</v>
      </c>
      <c r="I54" s="26">
        <v>19.019</v>
      </c>
      <c r="J54" s="8">
        <v>4</v>
      </c>
      <c r="K54" s="26">
        <v>17.0153</v>
      </c>
      <c r="L54" s="26">
        <f t="shared" si="8"/>
        <v>15.012</v>
      </c>
      <c r="M54" s="25">
        <f t="shared" si="9"/>
        <v>53.0496</v>
      </c>
      <c r="N54" s="19">
        <v>4</v>
      </c>
    </row>
    <row r="55" spans="1:17" ht="15">
      <c r="A55" s="40" t="s">
        <v>107</v>
      </c>
      <c r="B55" s="22" t="s">
        <v>78</v>
      </c>
      <c r="C55" s="23" t="s">
        <v>8</v>
      </c>
      <c r="D55" s="39">
        <v>1</v>
      </c>
      <c r="E55" s="25">
        <v>20.021</v>
      </c>
      <c r="F55" s="21">
        <v>13</v>
      </c>
      <c r="G55" s="25">
        <v>8.0036</v>
      </c>
      <c r="H55" s="8">
        <v>11</v>
      </c>
      <c r="I55" s="26">
        <v>10.0055</v>
      </c>
      <c r="J55" s="8">
        <v>3</v>
      </c>
      <c r="K55" s="26">
        <v>18.0171</v>
      </c>
      <c r="L55" s="26">
        <f t="shared" si="8"/>
        <v>8.0036</v>
      </c>
      <c r="M55" s="25">
        <f t="shared" si="9"/>
        <v>48.0436</v>
      </c>
      <c r="N55" s="19">
        <v>5</v>
      </c>
      <c r="O55" t="s">
        <v>154</v>
      </c>
      <c r="Q55">
        <v>1</v>
      </c>
    </row>
    <row r="56" spans="1:14" ht="15">
      <c r="A56" s="40" t="s">
        <v>107</v>
      </c>
      <c r="B56" s="22" t="s">
        <v>109</v>
      </c>
      <c r="C56" s="23" t="s">
        <v>8</v>
      </c>
      <c r="D56" s="39"/>
      <c r="E56" s="25">
        <v>0</v>
      </c>
      <c r="F56" s="21">
        <v>6</v>
      </c>
      <c r="G56" s="25">
        <v>15.012</v>
      </c>
      <c r="H56" s="8">
        <v>4</v>
      </c>
      <c r="I56" s="26">
        <v>17.0153</v>
      </c>
      <c r="J56" s="8">
        <v>5</v>
      </c>
      <c r="K56" s="26">
        <v>16.0136</v>
      </c>
      <c r="L56" s="26">
        <f t="shared" si="8"/>
        <v>0</v>
      </c>
      <c r="M56" s="25">
        <f t="shared" si="9"/>
        <v>48.04089999999999</v>
      </c>
      <c r="N56" s="19">
        <v>6</v>
      </c>
    </row>
    <row r="57" spans="1:17" ht="15">
      <c r="A57" s="40" t="s">
        <v>107</v>
      </c>
      <c r="B57" s="22" t="s">
        <v>42</v>
      </c>
      <c r="C57" s="23" t="s">
        <v>5</v>
      </c>
      <c r="D57" s="39">
        <v>7</v>
      </c>
      <c r="E57" s="25">
        <v>14.0105</v>
      </c>
      <c r="F57" s="21">
        <v>1</v>
      </c>
      <c r="G57" s="25">
        <v>20.021</v>
      </c>
      <c r="H57" s="8">
        <v>9</v>
      </c>
      <c r="I57" s="26">
        <v>12.0078</v>
      </c>
      <c r="J57" s="8">
        <v>10</v>
      </c>
      <c r="K57" s="26">
        <v>11.0066</v>
      </c>
      <c r="L57" s="26">
        <f t="shared" si="8"/>
        <v>11.0066</v>
      </c>
      <c r="M57" s="25">
        <f t="shared" si="9"/>
        <v>46.0393</v>
      </c>
      <c r="N57" s="19">
        <v>7</v>
      </c>
      <c r="O57" t="s">
        <v>155</v>
      </c>
      <c r="Q57">
        <v>1</v>
      </c>
    </row>
    <row r="58" spans="1:14" ht="15">
      <c r="A58" s="40" t="s">
        <v>107</v>
      </c>
      <c r="B58" s="22" t="s">
        <v>40</v>
      </c>
      <c r="C58" s="23" t="s">
        <v>4</v>
      </c>
      <c r="D58" s="39">
        <v>2</v>
      </c>
      <c r="E58" s="25">
        <v>19.019</v>
      </c>
      <c r="F58" s="21">
        <v>10</v>
      </c>
      <c r="G58" s="25">
        <v>11.0066</v>
      </c>
      <c r="H58" s="8">
        <v>6</v>
      </c>
      <c r="I58" s="26">
        <v>15.012</v>
      </c>
      <c r="J58" s="8">
        <v>11</v>
      </c>
      <c r="K58" s="26">
        <v>10.0055</v>
      </c>
      <c r="L58" s="26">
        <f t="shared" si="8"/>
        <v>10.0055</v>
      </c>
      <c r="M58" s="25">
        <f t="shared" si="9"/>
        <v>45.0376</v>
      </c>
      <c r="N58" s="19">
        <v>8</v>
      </c>
    </row>
    <row r="59" spans="1:14" ht="15">
      <c r="A59" s="40" t="s">
        <v>107</v>
      </c>
      <c r="B59" s="22" t="s">
        <v>44</v>
      </c>
      <c r="C59" s="23" t="s">
        <v>4</v>
      </c>
      <c r="D59" s="39">
        <v>8</v>
      </c>
      <c r="E59" s="25">
        <v>13.0091</v>
      </c>
      <c r="F59" s="21">
        <v>7</v>
      </c>
      <c r="G59" s="25">
        <v>14.0105</v>
      </c>
      <c r="H59" s="8">
        <v>10</v>
      </c>
      <c r="I59" s="26">
        <v>11.0066</v>
      </c>
      <c r="J59" s="8">
        <v>7</v>
      </c>
      <c r="K59" s="26">
        <v>14.0105</v>
      </c>
      <c r="L59" s="26">
        <f t="shared" si="8"/>
        <v>11.0066</v>
      </c>
      <c r="M59" s="25">
        <f t="shared" si="9"/>
        <v>41.030100000000004</v>
      </c>
      <c r="N59" s="19">
        <v>9</v>
      </c>
    </row>
    <row r="60" spans="1:14" ht="15">
      <c r="A60" s="40" t="s">
        <v>107</v>
      </c>
      <c r="B60" s="22" t="s">
        <v>34</v>
      </c>
      <c r="C60" s="23" t="s">
        <v>2</v>
      </c>
      <c r="D60" s="39">
        <v>9</v>
      </c>
      <c r="E60" s="25">
        <v>12.0078</v>
      </c>
      <c r="F60" s="21">
        <v>11</v>
      </c>
      <c r="G60" s="25">
        <v>10.0055</v>
      </c>
      <c r="H60" s="8">
        <v>8</v>
      </c>
      <c r="I60" s="26">
        <v>13.0091</v>
      </c>
      <c r="J60" s="8">
        <v>8</v>
      </c>
      <c r="K60" s="26">
        <v>13.0091</v>
      </c>
      <c r="L60" s="26">
        <f t="shared" si="8"/>
        <v>10.0055</v>
      </c>
      <c r="M60" s="25">
        <f t="shared" si="9"/>
        <v>38.02600000000001</v>
      </c>
      <c r="N60" s="19">
        <v>10</v>
      </c>
    </row>
    <row r="61" spans="1:14" ht="15">
      <c r="A61" s="40" t="s">
        <v>107</v>
      </c>
      <c r="B61" s="22" t="s">
        <v>43</v>
      </c>
      <c r="C61" s="23" t="s">
        <v>3</v>
      </c>
      <c r="D61" s="39">
        <v>13</v>
      </c>
      <c r="E61" s="25">
        <v>8.0036</v>
      </c>
      <c r="F61" s="21">
        <v>8</v>
      </c>
      <c r="G61" s="25">
        <v>13.0091</v>
      </c>
      <c r="H61" s="8" t="s">
        <v>117</v>
      </c>
      <c r="I61" s="26">
        <v>0</v>
      </c>
      <c r="J61" s="8">
        <v>9</v>
      </c>
      <c r="K61" s="26">
        <v>12.0078</v>
      </c>
      <c r="L61" s="26">
        <f t="shared" si="8"/>
        <v>0</v>
      </c>
      <c r="M61" s="25">
        <f t="shared" si="9"/>
        <v>33.0205</v>
      </c>
      <c r="N61" s="19">
        <v>11</v>
      </c>
    </row>
    <row r="62" spans="1:14" ht="15">
      <c r="A62" s="40" t="s">
        <v>107</v>
      </c>
      <c r="B62" s="22" t="s">
        <v>31</v>
      </c>
      <c r="C62" s="23" t="s">
        <v>3</v>
      </c>
      <c r="D62" s="39">
        <v>12</v>
      </c>
      <c r="E62" s="25">
        <v>9.0045</v>
      </c>
      <c r="F62" s="21">
        <v>9</v>
      </c>
      <c r="G62" s="25">
        <v>12.0078</v>
      </c>
      <c r="H62" s="8" t="s">
        <v>117</v>
      </c>
      <c r="I62" s="26">
        <v>0</v>
      </c>
      <c r="J62" s="8" t="s">
        <v>117</v>
      </c>
      <c r="K62" s="26">
        <v>0</v>
      </c>
      <c r="L62" s="26">
        <f t="shared" si="8"/>
        <v>0</v>
      </c>
      <c r="M62" s="25">
        <f t="shared" si="9"/>
        <v>21.0123</v>
      </c>
      <c r="N62" s="19">
        <v>12</v>
      </c>
    </row>
    <row r="63" spans="1:14" ht="15">
      <c r="A63" s="40" t="s">
        <v>107</v>
      </c>
      <c r="B63" s="22" t="s">
        <v>91</v>
      </c>
      <c r="C63" s="23" t="s">
        <v>5</v>
      </c>
      <c r="D63" s="39">
        <v>10</v>
      </c>
      <c r="E63" s="25">
        <v>11.0066</v>
      </c>
      <c r="F63" s="21"/>
      <c r="G63" s="25">
        <v>0</v>
      </c>
      <c r="H63" s="8" t="s">
        <v>117</v>
      </c>
      <c r="I63" s="26">
        <v>0</v>
      </c>
      <c r="J63" s="8">
        <v>11</v>
      </c>
      <c r="K63" s="26">
        <v>10.0055</v>
      </c>
      <c r="L63" s="26">
        <f t="shared" si="8"/>
        <v>0</v>
      </c>
      <c r="M63" s="25">
        <f t="shared" si="9"/>
        <v>21.0121</v>
      </c>
      <c r="N63" s="19">
        <v>13</v>
      </c>
    </row>
    <row r="64" spans="1:14" ht="15">
      <c r="A64" s="40" t="s">
        <v>107</v>
      </c>
      <c r="B64" s="22" t="s">
        <v>35</v>
      </c>
      <c r="C64" s="23" t="s">
        <v>8</v>
      </c>
      <c r="D64" s="39">
        <v>13</v>
      </c>
      <c r="E64" s="25">
        <v>8.0036</v>
      </c>
      <c r="F64" s="21">
        <v>12</v>
      </c>
      <c r="G64" s="25">
        <v>9.0045</v>
      </c>
      <c r="H64" s="8" t="s">
        <v>117</v>
      </c>
      <c r="I64" s="26">
        <v>0</v>
      </c>
      <c r="J64" s="8" t="s">
        <v>117</v>
      </c>
      <c r="K64" s="26">
        <v>0</v>
      </c>
      <c r="L64" s="26">
        <f t="shared" si="8"/>
        <v>0</v>
      </c>
      <c r="M64" s="25">
        <f t="shared" si="9"/>
        <v>17.0081</v>
      </c>
      <c r="N64" s="19">
        <v>14</v>
      </c>
    </row>
    <row r="65" spans="1:14" ht="15">
      <c r="A65" s="40" t="s">
        <v>107</v>
      </c>
      <c r="B65" s="22" t="s">
        <v>92</v>
      </c>
      <c r="C65" s="23" t="s">
        <v>5</v>
      </c>
      <c r="D65" s="39">
        <v>5</v>
      </c>
      <c r="E65" s="25">
        <v>16.0136</v>
      </c>
      <c r="F65" s="21"/>
      <c r="G65" s="25">
        <v>0</v>
      </c>
      <c r="H65" s="8" t="s">
        <v>117</v>
      </c>
      <c r="I65" s="26">
        <v>0</v>
      </c>
      <c r="J65" s="8" t="s">
        <v>117</v>
      </c>
      <c r="K65" s="26">
        <v>0</v>
      </c>
      <c r="L65" s="26">
        <f t="shared" si="8"/>
        <v>0</v>
      </c>
      <c r="M65" s="25">
        <f t="shared" si="9"/>
        <v>16.0136</v>
      </c>
      <c r="N65" s="19">
        <v>15</v>
      </c>
    </row>
    <row r="66" spans="1:14" ht="15">
      <c r="A66" s="40" t="s">
        <v>107</v>
      </c>
      <c r="B66" s="22" t="s">
        <v>108</v>
      </c>
      <c r="C66" s="23" t="s">
        <v>8</v>
      </c>
      <c r="D66" s="39"/>
      <c r="E66" s="25">
        <v>0</v>
      </c>
      <c r="F66" s="21"/>
      <c r="G66" s="25">
        <v>0</v>
      </c>
      <c r="H66" s="8">
        <v>7</v>
      </c>
      <c r="I66" s="26">
        <v>14.0105</v>
      </c>
      <c r="J66" s="8" t="s">
        <v>117</v>
      </c>
      <c r="K66" s="26">
        <v>0</v>
      </c>
      <c r="L66" s="26">
        <f t="shared" si="8"/>
        <v>0</v>
      </c>
      <c r="M66" s="25">
        <f t="shared" si="9"/>
        <v>14.0105</v>
      </c>
      <c r="N66" s="19">
        <v>16</v>
      </c>
    </row>
    <row r="67" spans="1:14" ht="15">
      <c r="A67" s="40" t="s">
        <v>107</v>
      </c>
      <c r="B67" s="22" t="s">
        <v>41</v>
      </c>
      <c r="C67" s="23" t="s">
        <v>6</v>
      </c>
      <c r="D67" s="39"/>
      <c r="E67" s="25">
        <v>0</v>
      </c>
      <c r="F67" s="21"/>
      <c r="G67" s="25">
        <v>0</v>
      </c>
      <c r="H67" s="8" t="s">
        <v>117</v>
      </c>
      <c r="I67" s="26">
        <v>0</v>
      </c>
      <c r="J67" s="8" t="s">
        <v>117</v>
      </c>
      <c r="K67" s="26">
        <v>0</v>
      </c>
      <c r="L67" s="26">
        <f t="shared" si="8"/>
        <v>0</v>
      </c>
      <c r="M67" s="25">
        <f t="shared" si="9"/>
        <v>0</v>
      </c>
      <c r="N67" s="19"/>
    </row>
    <row r="68" spans="1:14" ht="15">
      <c r="A68" s="4"/>
      <c r="B68" s="5"/>
      <c r="C68" s="5"/>
      <c r="D68" s="33"/>
      <c r="E68" s="26"/>
      <c r="F68" s="8"/>
      <c r="G68" s="26"/>
      <c r="H68" s="8"/>
      <c r="I68" s="26"/>
      <c r="J68" s="6"/>
      <c r="K68" s="26"/>
      <c r="L68" s="6"/>
      <c r="M68" s="6"/>
      <c r="N68" s="8"/>
    </row>
    <row r="69" spans="1:14" ht="15">
      <c r="A69" s="83" t="s">
        <v>74</v>
      </c>
      <c r="B69" s="83" t="s">
        <v>75</v>
      </c>
      <c r="C69" s="83" t="s">
        <v>1</v>
      </c>
      <c r="D69" s="83" t="s">
        <v>132</v>
      </c>
      <c r="E69" s="83"/>
      <c r="F69" s="83" t="s">
        <v>133</v>
      </c>
      <c r="G69" s="83"/>
      <c r="H69" s="83" t="s">
        <v>134</v>
      </c>
      <c r="I69" s="83"/>
      <c r="J69" s="83" t="s">
        <v>135</v>
      </c>
      <c r="K69" s="83"/>
      <c r="L69" s="80" t="s">
        <v>136</v>
      </c>
      <c r="M69" s="80" t="s">
        <v>137</v>
      </c>
      <c r="N69" s="82" t="s">
        <v>127</v>
      </c>
    </row>
    <row r="70" spans="1:14" ht="15">
      <c r="A70" s="83"/>
      <c r="B70" s="83"/>
      <c r="C70" s="83"/>
      <c r="D70" s="29" t="s">
        <v>100</v>
      </c>
      <c r="E70" s="34" t="s">
        <v>101</v>
      </c>
      <c r="F70" s="29" t="s">
        <v>100</v>
      </c>
      <c r="G70" s="34" t="s">
        <v>101</v>
      </c>
      <c r="H70" s="29" t="s">
        <v>100</v>
      </c>
      <c r="I70" s="34" t="s">
        <v>101</v>
      </c>
      <c r="J70" s="29" t="s">
        <v>100</v>
      </c>
      <c r="K70" s="34" t="s">
        <v>101</v>
      </c>
      <c r="L70" s="81"/>
      <c r="M70" s="81"/>
      <c r="N70" s="82"/>
    </row>
    <row r="71" spans="1:17" ht="15">
      <c r="A71" s="40" t="s">
        <v>110</v>
      </c>
      <c r="B71" s="22" t="s">
        <v>50</v>
      </c>
      <c r="C71" s="23" t="s">
        <v>4</v>
      </c>
      <c r="D71" s="39">
        <v>1</v>
      </c>
      <c r="E71" s="25">
        <v>20.021</v>
      </c>
      <c r="F71" s="21">
        <v>1</v>
      </c>
      <c r="G71" s="25">
        <v>20.021</v>
      </c>
      <c r="H71" s="21">
        <v>1</v>
      </c>
      <c r="I71" s="25">
        <v>20.021</v>
      </c>
      <c r="J71" s="8">
        <v>12</v>
      </c>
      <c r="K71" s="26">
        <v>9.0045</v>
      </c>
      <c r="L71" s="26">
        <f aca="true" t="shared" si="10" ref="L71:L85">MINA(E71,G71,I71,K71)</f>
        <v>9.0045</v>
      </c>
      <c r="M71" s="25">
        <f aca="true" t="shared" si="11" ref="M71:M85">E71+G71+I71+K71-L71</f>
        <v>60.062999999999995</v>
      </c>
      <c r="N71" s="19">
        <v>1</v>
      </c>
      <c r="O71" t="s">
        <v>156</v>
      </c>
      <c r="P71">
        <v>1</v>
      </c>
      <c r="Q71">
        <v>1</v>
      </c>
    </row>
    <row r="72" spans="1:17" ht="15">
      <c r="A72" s="40" t="s">
        <v>110</v>
      </c>
      <c r="B72" s="22" t="s">
        <v>55</v>
      </c>
      <c r="C72" s="23" t="s">
        <v>7</v>
      </c>
      <c r="D72" s="39">
        <v>5</v>
      </c>
      <c r="E72" s="25">
        <v>16.0136</v>
      </c>
      <c r="F72" s="21">
        <v>7</v>
      </c>
      <c r="G72" s="25">
        <v>14.0105</v>
      </c>
      <c r="H72" s="21">
        <v>3</v>
      </c>
      <c r="I72" s="25">
        <v>18.0171</v>
      </c>
      <c r="J72" s="8">
        <v>1</v>
      </c>
      <c r="K72" s="26">
        <v>20.021</v>
      </c>
      <c r="L72" s="26">
        <f t="shared" si="10"/>
        <v>14.0105</v>
      </c>
      <c r="M72" s="25">
        <f t="shared" si="11"/>
        <v>54.051700000000004</v>
      </c>
      <c r="N72" s="19">
        <v>2</v>
      </c>
      <c r="O72" t="s">
        <v>157</v>
      </c>
      <c r="Q72">
        <v>2</v>
      </c>
    </row>
    <row r="73" spans="1:17" ht="15">
      <c r="A73" s="40" t="s">
        <v>110</v>
      </c>
      <c r="B73" s="22" t="s">
        <v>94</v>
      </c>
      <c r="C73" s="23" t="s">
        <v>5</v>
      </c>
      <c r="D73" s="39">
        <v>4</v>
      </c>
      <c r="E73" s="25">
        <v>17.0153</v>
      </c>
      <c r="F73" s="21">
        <v>9</v>
      </c>
      <c r="G73" s="25">
        <v>12.0078</v>
      </c>
      <c r="H73" s="21">
        <v>2</v>
      </c>
      <c r="I73" s="25">
        <v>19.019</v>
      </c>
      <c r="J73" s="8">
        <v>3</v>
      </c>
      <c r="K73" s="26">
        <v>18.0171</v>
      </c>
      <c r="L73" s="26">
        <f t="shared" si="10"/>
        <v>12.0078</v>
      </c>
      <c r="M73" s="25">
        <f t="shared" si="11"/>
        <v>54.0514</v>
      </c>
      <c r="N73" s="19">
        <v>3</v>
      </c>
      <c r="O73" t="s">
        <v>158</v>
      </c>
      <c r="Q73">
        <v>1</v>
      </c>
    </row>
    <row r="74" spans="1:14" ht="15">
      <c r="A74" s="40" t="s">
        <v>110</v>
      </c>
      <c r="B74" s="22" t="s">
        <v>45</v>
      </c>
      <c r="C74" s="23" t="s">
        <v>2</v>
      </c>
      <c r="D74" s="39">
        <v>3</v>
      </c>
      <c r="E74" s="25">
        <v>18.0171</v>
      </c>
      <c r="F74" s="21">
        <v>6</v>
      </c>
      <c r="G74" s="25">
        <v>15.012</v>
      </c>
      <c r="H74" s="21">
        <v>8</v>
      </c>
      <c r="I74" s="25">
        <v>13.0091</v>
      </c>
      <c r="J74" s="8">
        <v>2</v>
      </c>
      <c r="K74" s="26">
        <v>19.019</v>
      </c>
      <c r="L74" s="26">
        <f t="shared" si="10"/>
        <v>13.0091</v>
      </c>
      <c r="M74" s="25">
        <f t="shared" si="11"/>
        <v>52.04809999999999</v>
      </c>
      <c r="N74" s="19">
        <v>4</v>
      </c>
    </row>
    <row r="75" spans="1:14" ht="15">
      <c r="A75" s="40" t="s">
        <v>110</v>
      </c>
      <c r="B75" s="22" t="s">
        <v>47</v>
      </c>
      <c r="C75" s="23" t="s">
        <v>5</v>
      </c>
      <c r="D75" s="39">
        <v>6</v>
      </c>
      <c r="E75" s="25">
        <v>15.012</v>
      </c>
      <c r="F75" s="21">
        <v>2</v>
      </c>
      <c r="G75" s="25">
        <v>19.019</v>
      </c>
      <c r="H75" s="21">
        <v>14</v>
      </c>
      <c r="I75" s="25">
        <v>7.0028</v>
      </c>
      <c r="J75" s="8">
        <v>4</v>
      </c>
      <c r="K75" s="26">
        <v>17.0153</v>
      </c>
      <c r="L75" s="26">
        <f t="shared" si="10"/>
        <v>7.0028</v>
      </c>
      <c r="M75" s="25">
        <f t="shared" si="11"/>
        <v>51.046299999999995</v>
      </c>
      <c r="N75" s="19">
        <v>5</v>
      </c>
    </row>
    <row r="76" spans="1:14" ht="15">
      <c r="A76" s="40" t="s">
        <v>110</v>
      </c>
      <c r="B76" s="22" t="s">
        <v>51</v>
      </c>
      <c r="C76" s="23" t="s">
        <v>2</v>
      </c>
      <c r="D76" s="39">
        <v>2</v>
      </c>
      <c r="E76" s="25">
        <v>19.019</v>
      </c>
      <c r="F76" s="21">
        <v>5</v>
      </c>
      <c r="G76" s="25">
        <v>16.0136</v>
      </c>
      <c r="H76" s="21">
        <v>9</v>
      </c>
      <c r="I76" s="25">
        <v>12.0078</v>
      </c>
      <c r="J76" s="8">
        <v>8</v>
      </c>
      <c r="K76" s="26">
        <v>13.0091</v>
      </c>
      <c r="L76" s="26">
        <f t="shared" si="10"/>
        <v>12.0078</v>
      </c>
      <c r="M76" s="25">
        <f t="shared" si="11"/>
        <v>48.041700000000006</v>
      </c>
      <c r="N76" s="19">
        <v>6</v>
      </c>
    </row>
    <row r="77" spans="1:14" ht="15">
      <c r="A77" s="40" t="s">
        <v>110</v>
      </c>
      <c r="B77" s="22" t="s">
        <v>49</v>
      </c>
      <c r="C77" s="23" t="s">
        <v>2</v>
      </c>
      <c r="D77" s="39">
        <v>8</v>
      </c>
      <c r="E77" s="25">
        <v>13.0091</v>
      </c>
      <c r="F77" s="21">
        <v>4</v>
      </c>
      <c r="G77" s="25">
        <v>17.0153</v>
      </c>
      <c r="H77" s="21">
        <v>6</v>
      </c>
      <c r="I77" s="25">
        <v>15.012</v>
      </c>
      <c r="J77" s="8">
        <v>7</v>
      </c>
      <c r="K77" s="26">
        <v>14.0105</v>
      </c>
      <c r="L77" s="26">
        <f t="shared" si="10"/>
        <v>13.0091</v>
      </c>
      <c r="M77" s="25">
        <f t="shared" si="11"/>
        <v>46.037800000000004</v>
      </c>
      <c r="N77" s="19">
        <v>7</v>
      </c>
    </row>
    <row r="78" spans="1:14" ht="15">
      <c r="A78" s="40" t="s">
        <v>110</v>
      </c>
      <c r="B78" s="22" t="s">
        <v>53</v>
      </c>
      <c r="C78" s="23" t="s">
        <v>7</v>
      </c>
      <c r="D78" s="39">
        <v>9</v>
      </c>
      <c r="E78" s="25">
        <v>12.0078</v>
      </c>
      <c r="F78" s="21">
        <v>10</v>
      </c>
      <c r="G78" s="25">
        <v>11.0066</v>
      </c>
      <c r="H78" s="21">
        <v>4</v>
      </c>
      <c r="I78" s="25">
        <v>17.0153</v>
      </c>
      <c r="J78" s="8">
        <v>5</v>
      </c>
      <c r="K78" s="26">
        <v>16.0136</v>
      </c>
      <c r="L78" s="26">
        <f t="shared" si="10"/>
        <v>11.0066</v>
      </c>
      <c r="M78" s="25">
        <f t="shared" si="11"/>
        <v>45.0367</v>
      </c>
      <c r="N78" s="19">
        <v>8</v>
      </c>
    </row>
    <row r="79" spans="1:14" ht="15">
      <c r="A79" s="40" t="s">
        <v>110</v>
      </c>
      <c r="B79" s="22" t="s">
        <v>77</v>
      </c>
      <c r="C79" s="23" t="s">
        <v>2</v>
      </c>
      <c r="D79" s="39">
        <v>12</v>
      </c>
      <c r="E79" s="25">
        <v>9.0045</v>
      </c>
      <c r="F79" s="21">
        <v>3</v>
      </c>
      <c r="G79" s="25">
        <v>18.0171</v>
      </c>
      <c r="H79" s="21">
        <v>11</v>
      </c>
      <c r="I79" s="25">
        <v>10.0055</v>
      </c>
      <c r="J79" s="8">
        <v>10</v>
      </c>
      <c r="K79" s="26">
        <v>11.0066</v>
      </c>
      <c r="L79" s="26">
        <f t="shared" si="10"/>
        <v>9.0045</v>
      </c>
      <c r="M79" s="25">
        <f t="shared" si="11"/>
        <v>39.029199999999996</v>
      </c>
      <c r="N79" s="19">
        <v>9</v>
      </c>
    </row>
    <row r="80" spans="1:14" ht="15">
      <c r="A80" s="40" t="s">
        <v>110</v>
      </c>
      <c r="B80" s="22" t="s">
        <v>60</v>
      </c>
      <c r="C80" s="23" t="s">
        <v>4</v>
      </c>
      <c r="D80" s="39">
        <v>10</v>
      </c>
      <c r="E80" s="25">
        <v>11.0066</v>
      </c>
      <c r="F80" s="21">
        <v>13</v>
      </c>
      <c r="G80" s="25">
        <v>8.0036</v>
      </c>
      <c r="H80" s="21">
        <v>5</v>
      </c>
      <c r="I80" s="25">
        <v>16.0136</v>
      </c>
      <c r="J80" s="8">
        <v>11</v>
      </c>
      <c r="K80" s="26">
        <v>10.0055</v>
      </c>
      <c r="L80" s="26">
        <f t="shared" si="10"/>
        <v>8.0036</v>
      </c>
      <c r="M80" s="25">
        <f t="shared" si="11"/>
        <v>37.0257</v>
      </c>
      <c r="N80" s="19">
        <v>10</v>
      </c>
    </row>
    <row r="81" spans="1:14" ht="15">
      <c r="A81" s="40" t="s">
        <v>110</v>
      </c>
      <c r="B81" s="22" t="s">
        <v>37</v>
      </c>
      <c r="C81" s="23" t="s">
        <v>8</v>
      </c>
      <c r="D81" s="39">
        <v>13</v>
      </c>
      <c r="E81" s="25">
        <v>8.0036</v>
      </c>
      <c r="F81" s="21">
        <v>8</v>
      </c>
      <c r="G81" s="25">
        <v>13.0091</v>
      </c>
      <c r="H81" s="21">
        <v>10</v>
      </c>
      <c r="I81" s="25">
        <v>11.0066</v>
      </c>
      <c r="J81" s="8">
        <v>9</v>
      </c>
      <c r="K81" s="26">
        <v>12.0078</v>
      </c>
      <c r="L81" s="26">
        <f t="shared" si="10"/>
        <v>8.0036</v>
      </c>
      <c r="M81" s="25">
        <f t="shared" si="11"/>
        <v>36.023500000000006</v>
      </c>
      <c r="N81" s="19">
        <v>11</v>
      </c>
    </row>
    <row r="82" spans="1:14" ht="15">
      <c r="A82" s="40" t="s">
        <v>110</v>
      </c>
      <c r="B82" s="22" t="s">
        <v>111</v>
      </c>
      <c r="C82" s="23" t="s">
        <v>2</v>
      </c>
      <c r="D82" s="39"/>
      <c r="E82" s="25">
        <v>0</v>
      </c>
      <c r="F82" s="21">
        <v>11</v>
      </c>
      <c r="G82" s="25">
        <v>10.0055</v>
      </c>
      <c r="H82" s="21">
        <v>13</v>
      </c>
      <c r="I82" s="25">
        <v>8.0036</v>
      </c>
      <c r="J82" s="8">
        <v>6</v>
      </c>
      <c r="K82" s="26">
        <v>15.012</v>
      </c>
      <c r="L82" s="26">
        <f t="shared" si="10"/>
        <v>0</v>
      </c>
      <c r="M82" s="25">
        <f t="shared" si="11"/>
        <v>33.021100000000004</v>
      </c>
      <c r="N82" s="19">
        <v>12</v>
      </c>
    </row>
    <row r="83" spans="1:14" ht="15">
      <c r="A83" s="40" t="s">
        <v>110</v>
      </c>
      <c r="B83" s="22" t="s">
        <v>52</v>
      </c>
      <c r="C83" s="23" t="s">
        <v>5</v>
      </c>
      <c r="D83" s="39">
        <v>7</v>
      </c>
      <c r="E83" s="25">
        <v>14.0105</v>
      </c>
      <c r="F83" s="21">
        <v>12</v>
      </c>
      <c r="G83" s="25">
        <v>9.0045</v>
      </c>
      <c r="H83" s="21">
        <v>12</v>
      </c>
      <c r="I83" s="25">
        <v>9.0045</v>
      </c>
      <c r="J83" s="8">
        <v>13</v>
      </c>
      <c r="K83" s="26">
        <v>8.0036</v>
      </c>
      <c r="L83" s="26">
        <f t="shared" si="10"/>
        <v>8.0036</v>
      </c>
      <c r="M83" s="25">
        <f t="shared" si="11"/>
        <v>32.0195</v>
      </c>
      <c r="N83" s="19">
        <v>13</v>
      </c>
    </row>
    <row r="84" spans="1:14" ht="15">
      <c r="A84" s="40" t="s">
        <v>110</v>
      </c>
      <c r="B84" s="22" t="s">
        <v>46</v>
      </c>
      <c r="C84" s="23" t="s">
        <v>4</v>
      </c>
      <c r="D84" s="39">
        <v>11</v>
      </c>
      <c r="E84" s="25">
        <v>10.0055</v>
      </c>
      <c r="F84" s="21"/>
      <c r="G84" s="25">
        <v>0</v>
      </c>
      <c r="H84" s="21">
        <v>7</v>
      </c>
      <c r="I84" s="25">
        <v>14.0105</v>
      </c>
      <c r="J84" s="8"/>
      <c r="K84" s="26">
        <v>0</v>
      </c>
      <c r="L84" s="26">
        <f t="shared" si="10"/>
        <v>0</v>
      </c>
      <c r="M84" s="25">
        <f t="shared" si="11"/>
        <v>24.016</v>
      </c>
      <c r="N84" s="19">
        <v>14</v>
      </c>
    </row>
    <row r="85" spans="1:14" ht="15">
      <c r="A85" s="40" t="s">
        <v>110</v>
      </c>
      <c r="B85" s="22" t="s">
        <v>48</v>
      </c>
      <c r="C85" s="23" t="s">
        <v>6</v>
      </c>
      <c r="D85" s="39"/>
      <c r="E85" s="25">
        <v>0</v>
      </c>
      <c r="F85" s="21"/>
      <c r="G85" s="25">
        <v>0</v>
      </c>
      <c r="H85" s="21" t="s">
        <v>117</v>
      </c>
      <c r="I85" s="25">
        <v>0</v>
      </c>
      <c r="J85" s="8" t="s">
        <v>117</v>
      </c>
      <c r="K85" s="26">
        <v>0</v>
      </c>
      <c r="L85" s="26">
        <f t="shared" si="10"/>
        <v>0</v>
      </c>
      <c r="M85" s="25">
        <f t="shared" si="11"/>
        <v>0</v>
      </c>
      <c r="N85" s="19"/>
    </row>
    <row r="86" spans="1:14" ht="15">
      <c r="A86" s="14"/>
      <c r="B86" s="15"/>
      <c r="C86" s="16"/>
      <c r="D86" s="32"/>
      <c r="E86" s="26"/>
      <c r="F86" s="8"/>
      <c r="G86" s="26"/>
      <c r="H86" s="8"/>
      <c r="I86" s="26"/>
      <c r="J86" s="6"/>
      <c r="K86" s="26"/>
      <c r="L86" s="6"/>
      <c r="M86" s="6"/>
      <c r="N86" s="19"/>
    </row>
    <row r="87" spans="1:14" ht="15">
      <c r="A87" s="83" t="s">
        <v>74</v>
      </c>
      <c r="B87" s="83" t="s">
        <v>75</v>
      </c>
      <c r="C87" s="83" t="s">
        <v>1</v>
      </c>
      <c r="D87" s="83" t="s">
        <v>132</v>
      </c>
      <c r="E87" s="83"/>
      <c r="F87" s="83" t="s">
        <v>133</v>
      </c>
      <c r="G87" s="83"/>
      <c r="H87" s="83" t="s">
        <v>134</v>
      </c>
      <c r="I87" s="83"/>
      <c r="J87" s="83" t="s">
        <v>135</v>
      </c>
      <c r="K87" s="83"/>
      <c r="L87" s="80" t="s">
        <v>136</v>
      </c>
      <c r="M87" s="80" t="s">
        <v>137</v>
      </c>
      <c r="N87" s="82" t="s">
        <v>127</v>
      </c>
    </row>
    <row r="88" spans="1:14" ht="15">
      <c r="A88" s="83"/>
      <c r="B88" s="83"/>
      <c r="C88" s="83"/>
      <c r="D88" s="29" t="s">
        <v>100</v>
      </c>
      <c r="E88" s="34" t="s">
        <v>101</v>
      </c>
      <c r="F88" s="29" t="s">
        <v>100</v>
      </c>
      <c r="G88" s="34" t="s">
        <v>101</v>
      </c>
      <c r="H88" s="29" t="s">
        <v>100</v>
      </c>
      <c r="I88" s="34" t="s">
        <v>101</v>
      </c>
      <c r="J88" s="29" t="s">
        <v>100</v>
      </c>
      <c r="K88" s="34" t="s">
        <v>101</v>
      </c>
      <c r="L88" s="81"/>
      <c r="M88" s="81"/>
      <c r="N88" s="82"/>
    </row>
    <row r="89" spans="1:17" ht="15">
      <c r="A89" s="40" t="s">
        <v>112</v>
      </c>
      <c r="B89" s="22" t="s">
        <v>81</v>
      </c>
      <c r="C89" s="23" t="s">
        <v>6</v>
      </c>
      <c r="D89" s="39">
        <v>3</v>
      </c>
      <c r="E89" s="25">
        <v>20.021</v>
      </c>
      <c r="F89" s="21">
        <v>1</v>
      </c>
      <c r="G89" s="25">
        <v>22.0253</v>
      </c>
      <c r="H89" s="21" t="s">
        <v>117</v>
      </c>
      <c r="I89" s="25">
        <v>0</v>
      </c>
      <c r="J89" s="8">
        <v>1</v>
      </c>
      <c r="K89" s="26">
        <v>22.0253</v>
      </c>
      <c r="L89" s="26">
        <f aca="true" t="shared" si="12" ref="L89:L104">MINA(E89,G89,I89,K89)</f>
        <v>0</v>
      </c>
      <c r="M89" s="25">
        <f aca="true" t="shared" si="13" ref="M89:M104">E89+G89+I89+K89-L89</f>
        <v>64.0716</v>
      </c>
      <c r="N89" s="19">
        <v>1</v>
      </c>
      <c r="O89" t="s">
        <v>159</v>
      </c>
      <c r="P89">
        <v>1</v>
      </c>
      <c r="Q89">
        <v>1</v>
      </c>
    </row>
    <row r="90" spans="1:17" ht="15">
      <c r="A90" s="40" t="s">
        <v>112</v>
      </c>
      <c r="B90" s="22" t="s">
        <v>61</v>
      </c>
      <c r="C90" s="23" t="s">
        <v>6</v>
      </c>
      <c r="D90" s="39">
        <v>2</v>
      </c>
      <c r="E90" s="25">
        <v>21.0231</v>
      </c>
      <c r="F90" s="21">
        <v>2</v>
      </c>
      <c r="G90" s="25">
        <v>21.0231</v>
      </c>
      <c r="H90" s="21">
        <v>3</v>
      </c>
      <c r="I90" s="25">
        <v>20.021</v>
      </c>
      <c r="J90" s="8">
        <v>8</v>
      </c>
      <c r="K90" s="26">
        <v>15.012</v>
      </c>
      <c r="L90" s="26">
        <f t="shared" si="12"/>
        <v>15.012</v>
      </c>
      <c r="M90" s="25">
        <f t="shared" si="13"/>
        <v>62.0672</v>
      </c>
      <c r="N90" s="19">
        <v>2</v>
      </c>
      <c r="O90" t="s">
        <v>160</v>
      </c>
      <c r="Q90">
        <v>1</v>
      </c>
    </row>
    <row r="91" spans="1:17" ht="15">
      <c r="A91" s="40" t="s">
        <v>112</v>
      </c>
      <c r="B91" s="22" t="s">
        <v>58</v>
      </c>
      <c r="C91" s="23" t="s">
        <v>5</v>
      </c>
      <c r="D91" s="39">
        <v>1</v>
      </c>
      <c r="E91" s="25">
        <v>22.0253</v>
      </c>
      <c r="F91" s="21">
        <v>9</v>
      </c>
      <c r="G91" s="25">
        <v>14.0105</v>
      </c>
      <c r="H91" s="21">
        <v>1</v>
      </c>
      <c r="I91" s="25">
        <v>22.0253</v>
      </c>
      <c r="J91" s="8">
        <v>7</v>
      </c>
      <c r="K91" s="26">
        <v>16.0136</v>
      </c>
      <c r="L91" s="26">
        <f t="shared" si="12"/>
        <v>14.0105</v>
      </c>
      <c r="M91" s="25">
        <f t="shared" si="13"/>
        <v>60.06420000000001</v>
      </c>
      <c r="N91" s="19">
        <v>3</v>
      </c>
      <c r="O91" t="s">
        <v>161</v>
      </c>
      <c r="Q91">
        <v>2</v>
      </c>
    </row>
    <row r="92" spans="1:14" ht="15">
      <c r="A92" s="40" t="s">
        <v>112</v>
      </c>
      <c r="B92" s="22" t="s">
        <v>59</v>
      </c>
      <c r="C92" s="23" t="s">
        <v>4</v>
      </c>
      <c r="D92" s="39">
        <v>6</v>
      </c>
      <c r="E92" s="25">
        <v>17.0153</v>
      </c>
      <c r="F92" s="21">
        <v>4</v>
      </c>
      <c r="G92" s="25">
        <v>19.019</v>
      </c>
      <c r="H92" s="21">
        <v>5</v>
      </c>
      <c r="I92" s="25">
        <v>18.0171</v>
      </c>
      <c r="J92" s="8">
        <v>2</v>
      </c>
      <c r="K92" s="26">
        <v>21.0231</v>
      </c>
      <c r="L92" s="26">
        <f t="shared" si="12"/>
        <v>17.0153</v>
      </c>
      <c r="M92" s="25">
        <f t="shared" si="13"/>
        <v>58.059200000000004</v>
      </c>
      <c r="N92" s="19">
        <v>4</v>
      </c>
    </row>
    <row r="93" spans="1:14" ht="15">
      <c r="A93" s="40" t="s">
        <v>112</v>
      </c>
      <c r="B93" s="22" t="s">
        <v>54</v>
      </c>
      <c r="C93" s="23" t="s">
        <v>4</v>
      </c>
      <c r="D93" s="39">
        <v>5</v>
      </c>
      <c r="E93" s="25">
        <v>18.0171</v>
      </c>
      <c r="F93" s="21">
        <v>7</v>
      </c>
      <c r="G93" s="25">
        <v>16.0136</v>
      </c>
      <c r="H93" s="21">
        <v>9</v>
      </c>
      <c r="I93" s="25">
        <v>14.0105</v>
      </c>
      <c r="J93" s="8">
        <v>3</v>
      </c>
      <c r="K93" s="26">
        <v>20.021</v>
      </c>
      <c r="L93" s="26">
        <f t="shared" si="12"/>
        <v>14.0105</v>
      </c>
      <c r="M93" s="25">
        <f t="shared" si="13"/>
        <v>54.05169999999999</v>
      </c>
      <c r="N93" s="19">
        <v>5</v>
      </c>
    </row>
    <row r="94" spans="1:14" ht="15">
      <c r="A94" s="40" t="s">
        <v>112</v>
      </c>
      <c r="B94" s="22" t="s">
        <v>30</v>
      </c>
      <c r="C94" s="23" t="s">
        <v>8</v>
      </c>
      <c r="D94" s="39">
        <v>13</v>
      </c>
      <c r="E94" s="25">
        <v>10.0055</v>
      </c>
      <c r="F94" s="21">
        <v>5</v>
      </c>
      <c r="G94" s="25">
        <v>18.0171</v>
      </c>
      <c r="H94" s="21">
        <v>2</v>
      </c>
      <c r="I94" s="25">
        <v>21.0231</v>
      </c>
      <c r="J94" s="8">
        <v>11</v>
      </c>
      <c r="K94" s="26">
        <v>12.0078</v>
      </c>
      <c r="L94" s="26">
        <f t="shared" si="12"/>
        <v>10.0055</v>
      </c>
      <c r="M94" s="25">
        <f t="shared" si="13"/>
        <v>51.048</v>
      </c>
      <c r="N94" s="19">
        <v>6</v>
      </c>
    </row>
    <row r="95" spans="1:14" ht="15">
      <c r="A95" s="40" t="s">
        <v>112</v>
      </c>
      <c r="B95" s="22" t="s">
        <v>32</v>
      </c>
      <c r="C95" s="23" t="s">
        <v>8</v>
      </c>
      <c r="D95" s="39">
        <v>9</v>
      </c>
      <c r="E95" s="25">
        <v>14.0105</v>
      </c>
      <c r="F95" s="21">
        <v>3</v>
      </c>
      <c r="G95" s="25">
        <v>20.021</v>
      </c>
      <c r="H95" s="21">
        <v>7</v>
      </c>
      <c r="I95" s="25">
        <v>16.0136</v>
      </c>
      <c r="J95" s="8">
        <v>9</v>
      </c>
      <c r="K95" s="26">
        <v>14.0105</v>
      </c>
      <c r="L95" s="26">
        <f t="shared" si="12"/>
        <v>14.0105</v>
      </c>
      <c r="M95" s="25">
        <f t="shared" si="13"/>
        <v>50.0451</v>
      </c>
      <c r="N95" s="19">
        <v>7</v>
      </c>
    </row>
    <row r="96" spans="1:14" ht="15">
      <c r="A96" s="40" t="s">
        <v>112</v>
      </c>
      <c r="B96" s="22" t="s">
        <v>82</v>
      </c>
      <c r="C96" s="23" t="s">
        <v>2</v>
      </c>
      <c r="D96" s="39">
        <v>16</v>
      </c>
      <c r="E96" s="25">
        <v>7.0028</v>
      </c>
      <c r="F96" s="21">
        <v>12</v>
      </c>
      <c r="G96" s="25">
        <v>11.0066</v>
      </c>
      <c r="H96" s="21">
        <v>4</v>
      </c>
      <c r="I96" s="25">
        <v>19.019</v>
      </c>
      <c r="J96" s="8">
        <v>5</v>
      </c>
      <c r="K96" s="26">
        <v>18.0171</v>
      </c>
      <c r="L96" s="26">
        <f t="shared" si="12"/>
        <v>7.0028</v>
      </c>
      <c r="M96" s="25">
        <f t="shared" si="13"/>
        <v>48.042699999999996</v>
      </c>
      <c r="N96" s="19">
        <v>8</v>
      </c>
    </row>
    <row r="97" spans="1:14" ht="15">
      <c r="A97" s="40" t="s">
        <v>112</v>
      </c>
      <c r="B97" s="22" t="s">
        <v>56</v>
      </c>
      <c r="C97" s="23" t="s">
        <v>2</v>
      </c>
      <c r="D97" s="39">
        <v>10</v>
      </c>
      <c r="E97" s="25">
        <v>13.0091</v>
      </c>
      <c r="F97" s="21">
        <v>8</v>
      </c>
      <c r="G97" s="25">
        <v>15.012</v>
      </c>
      <c r="H97" s="21">
        <v>8</v>
      </c>
      <c r="I97" s="25">
        <v>15.012</v>
      </c>
      <c r="J97" s="8">
        <v>6</v>
      </c>
      <c r="K97" s="26">
        <v>17.0153</v>
      </c>
      <c r="L97" s="26">
        <f t="shared" si="12"/>
        <v>13.0091</v>
      </c>
      <c r="M97" s="25">
        <f t="shared" si="13"/>
        <v>47.0393</v>
      </c>
      <c r="N97" s="19">
        <v>9</v>
      </c>
    </row>
    <row r="98" spans="1:14" ht="15">
      <c r="A98" s="40" t="s">
        <v>112</v>
      </c>
      <c r="B98" s="22" t="s">
        <v>36</v>
      </c>
      <c r="C98" s="23" t="s">
        <v>3</v>
      </c>
      <c r="D98" s="39">
        <v>11</v>
      </c>
      <c r="E98" s="25">
        <v>12.0078</v>
      </c>
      <c r="F98" s="21">
        <v>6</v>
      </c>
      <c r="G98" s="25">
        <v>17.0153</v>
      </c>
      <c r="H98" s="21">
        <v>6</v>
      </c>
      <c r="I98" s="25">
        <v>17.0153</v>
      </c>
      <c r="J98" s="8" t="s">
        <v>117</v>
      </c>
      <c r="K98" s="26">
        <v>0</v>
      </c>
      <c r="L98" s="26">
        <f t="shared" si="12"/>
        <v>0</v>
      </c>
      <c r="M98" s="25">
        <f t="shared" si="13"/>
        <v>46.038399999999996</v>
      </c>
      <c r="N98" s="19">
        <v>10</v>
      </c>
    </row>
    <row r="99" spans="1:14" ht="15">
      <c r="A99" s="40" t="s">
        <v>112</v>
      </c>
      <c r="B99" s="22" t="s">
        <v>97</v>
      </c>
      <c r="C99" s="23" t="s">
        <v>4</v>
      </c>
      <c r="D99" s="39">
        <v>7</v>
      </c>
      <c r="E99" s="25">
        <v>16.0136</v>
      </c>
      <c r="F99" s="21">
        <v>14</v>
      </c>
      <c r="G99" s="25">
        <v>6.0021</v>
      </c>
      <c r="H99" s="21">
        <v>12</v>
      </c>
      <c r="I99" s="25">
        <v>11.0066</v>
      </c>
      <c r="J99" s="8">
        <v>10</v>
      </c>
      <c r="K99" s="26">
        <v>13.0091</v>
      </c>
      <c r="L99" s="26">
        <f t="shared" si="12"/>
        <v>6.0021</v>
      </c>
      <c r="M99" s="25">
        <f t="shared" si="13"/>
        <v>40.029300000000006</v>
      </c>
      <c r="N99" s="19">
        <v>11</v>
      </c>
    </row>
    <row r="100" spans="1:14" ht="15">
      <c r="A100" s="40" t="s">
        <v>112</v>
      </c>
      <c r="B100" s="22" t="s">
        <v>63</v>
      </c>
      <c r="C100" s="23" t="s">
        <v>5</v>
      </c>
      <c r="D100" s="39">
        <v>8</v>
      </c>
      <c r="E100" s="25">
        <v>15.012</v>
      </c>
      <c r="F100" s="21"/>
      <c r="G100" s="25">
        <v>0</v>
      </c>
      <c r="H100" s="21">
        <v>10</v>
      </c>
      <c r="I100" s="25">
        <v>13.0091</v>
      </c>
      <c r="J100" s="8">
        <v>12</v>
      </c>
      <c r="K100" s="26">
        <v>11.0066</v>
      </c>
      <c r="L100" s="26">
        <f t="shared" si="12"/>
        <v>0</v>
      </c>
      <c r="M100" s="25">
        <f t="shared" si="13"/>
        <v>39.0277</v>
      </c>
      <c r="N100" s="19">
        <v>12</v>
      </c>
    </row>
    <row r="101" spans="1:14" ht="15">
      <c r="A101" s="40" t="s">
        <v>112</v>
      </c>
      <c r="B101" s="22" t="s">
        <v>62</v>
      </c>
      <c r="C101" s="23" t="s">
        <v>2</v>
      </c>
      <c r="D101" s="39"/>
      <c r="E101" s="25">
        <v>0</v>
      </c>
      <c r="F101" s="21">
        <v>10</v>
      </c>
      <c r="G101" s="25">
        <v>13.0091</v>
      </c>
      <c r="H101" s="21"/>
      <c r="I101" s="25">
        <v>0</v>
      </c>
      <c r="J101" s="8">
        <v>4</v>
      </c>
      <c r="K101" s="26">
        <v>19.019</v>
      </c>
      <c r="L101" s="26">
        <f t="shared" si="12"/>
        <v>0</v>
      </c>
      <c r="M101" s="25">
        <f t="shared" si="13"/>
        <v>32.028099999999995</v>
      </c>
      <c r="N101" s="19">
        <v>13</v>
      </c>
    </row>
    <row r="102" spans="1:14" ht="15">
      <c r="A102" s="40" t="s">
        <v>112</v>
      </c>
      <c r="B102" s="22" t="s">
        <v>57</v>
      </c>
      <c r="C102" s="23" t="s">
        <v>7</v>
      </c>
      <c r="D102" s="39">
        <v>14</v>
      </c>
      <c r="E102" s="25">
        <v>9.0045</v>
      </c>
      <c r="F102" s="21">
        <v>13</v>
      </c>
      <c r="G102" s="25">
        <v>10.0055</v>
      </c>
      <c r="H102" s="21">
        <v>11</v>
      </c>
      <c r="I102" s="25">
        <v>12.0078</v>
      </c>
      <c r="J102" s="8">
        <v>13</v>
      </c>
      <c r="K102" s="26">
        <v>10.0055</v>
      </c>
      <c r="L102" s="26">
        <f t="shared" si="12"/>
        <v>9.0045</v>
      </c>
      <c r="M102" s="25">
        <f t="shared" si="13"/>
        <v>32.0188</v>
      </c>
      <c r="N102" s="19">
        <v>14</v>
      </c>
    </row>
    <row r="103" spans="1:14" ht="15">
      <c r="A103" s="40" t="s">
        <v>112</v>
      </c>
      <c r="B103" s="22" t="s">
        <v>64</v>
      </c>
      <c r="C103" s="23" t="s">
        <v>5</v>
      </c>
      <c r="D103" s="39">
        <v>4</v>
      </c>
      <c r="E103" s="25">
        <v>19.019</v>
      </c>
      <c r="F103" s="21">
        <v>0</v>
      </c>
      <c r="G103" s="25">
        <v>0</v>
      </c>
      <c r="H103" s="21">
        <v>12</v>
      </c>
      <c r="I103" s="25">
        <v>11.0066</v>
      </c>
      <c r="J103" s="8" t="s">
        <v>117</v>
      </c>
      <c r="K103" s="26">
        <v>0</v>
      </c>
      <c r="L103" s="26">
        <f t="shared" si="12"/>
        <v>0</v>
      </c>
      <c r="M103" s="25">
        <f t="shared" si="13"/>
        <v>30.025599999999997</v>
      </c>
      <c r="N103" s="19">
        <v>15</v>
      </c>
    </row>
    <row r="104" spans="1:14" ht="15">
      <c r="A104" s="40" t="s">
        <v>112</v>
      </c>
      <c r="B104" s="22" t="s">
        <v>83</v>
      </c>
      <c r="C104" s="23" t="s">
        <v>7</v>
      </c>
      <c r="D104" s="39">
        <v>15</v>
      </c>
      <c r="E104" s="25">
        <v>8.0036</v>
      </c>
      <c r="F104" s="21"/>
      <c r="G104" s="25">
        <v>0</v>
      </c>
      <c r="H104" s="21" t="s">
        <v>117</v>
      </c>
      <c r="I104" s="25">
        <v>0</v>
      </c>
      <c r="J104" s="8"/>
      <c r="K104" s="26">
        <v>0</v>
      </c>
      <c r="L104" s="26">
        <f t="shared" si="12"/>
        <v>0</v>
      </c>
      <c r="M104" s="25">
        <f t="shared" si="13"/>
        <v>8.0036</v>
      </c>
      <c r="N104" s="19">
        <v>16</v>
      </c>
    </row>
    <row r="105" spans="1:14" ht="15">
      <c r="A105" s="4"/>
      <c r="B105" s="5"/>
      <c r="C105" s="5"/>
      <c r="D105" s="33"/>
      <c r="E105" s="26"/>
      <c r="F105" s="8"/>
      <c r="G105" s="26"/>
      <c r="H105" s="8"/>
      <c r="I105" s="26"/>
      <c r="J105" s="6"/>
      <c r="K105" s="26"/>
      <c r="L105" s="6"/>
      <c r="M105" s="6"/>
      <c r="N105" s="8"/>
    </row>
    <row r="106" spans="1:14" ht="15">
      <c r="A106" s="83" t="s">
        <v>74</v>
      </c>
      <c r="B106" s="83" t="s">
        <v>75</v>
      </c>
      <c r="C106" s="83" t="s">
        <v>1</v>
      </c>
      <c r="D106" s="83" t="s">
        <v>132</v>
      </c>
      <c r="E106" s="83"/>
      <c r="F106" s="83" t="s">
        <v>133</v>
      </c>
      <c r="G106" s="83"/>
      <c r="H106" s="83" t="s">
        <v>134</v>
      </c>
      <c r="I106" s="83"/>
      <c r="J106" s="83" t="s">
        <v>135</v>
      </c>
      <c r="K106" s="83"/>
      <c r="L106" s="80" t="s">
        <v>136</v>
      </c>
      <c r="M106" s="80" t="s">
        <v>137</v>
      </c>
      <c r="N106" s="82" t="s">
        <v>127</v>
      </c>
    </row>
    <row r="107" spans="1:14" ht="15">
      <c r="A107" s="83"/>
      <c r="B107" s="83"/>
      <c r="C107" s="83"/>
      <c r="D107" s="29" t="s">
        <v>100</v>
      </c>
      <c r="E107" s="34" t="s">
        <v>101</v>
      </c>
      <c r="F107" s="29" t="s">
        <v>100</v>
      </c>
      <c r="G107" s="34" t="s">
        <v>101</v>
      </c>
      <c r="H107" s="29" t="s">
        <v>100</v>
      </c>
      <c r="I107" s="34" t="s">
        <v>101</v>
      </c>
      <c r="J107" s="29" t="s">
        <v>100</v>
      </c>
      <c r="K107" s="34" t="s">
        <v>101</v>
      </c>
      <c r="L107" s="81"/>
      <c r="M107" s="81"/>
      <c r="N107" s="82"/>
    </row>
    <row r="108" spans="1:17" ht="15">
      <c r="A108" s="40" t="s">
        <v>113</v>
      </c>
      <c r="B108" s="22" t="s">
        <v>68</v>
      </c>
      <c r="C108" s="23" t="s">
        <v>2</v>
      </c>
      <c r="D108" s="39">
        <v>8</v>
      </c>
      <c r="E108" s="25">
        <v>9.0045</v>
      </c>
      <c r="F108" s="21">
        <v>3</v>
      </c>
      <c r="G108" s="26">
        <v>14.0105</v>
      </c>
      <c r="H108" s="8">
        <v>1</v>
      </c>
      <c r="I108" s="26">
        <v>16.0136</v>
      </c>
      <c r="J108" s="19">
        <v>2</v>
      </c>
      <c r="K108" s="26">
        <v>15.012</v>
      </c>
      <c r="L108" s="26">
        <f aca="true" t="shared" si="14" ref="L108:L119">MINA(E108,G108,I108,K108)</f>
        <v>9.0045</v>
      </c>
      <c r="M108" s="25">
        <f aca="true" t="shared" si="15" ref="M108:M119">E108+G108+I108+K108-L108</f>
        <v>45.0361</v>
      </c>
      <c r="N108" s="19">
        <v>1</v>
      </c>
      <c r="O108" t="s">
        <v>162</v>
      </c>
      <c r="P108">
        <v>1</v>
      </c>
      <c r="Q108">
        <v>1</v>
      </c>
    </row>
    <row r="109" spans="1:17" ht="15">
      <c r="A109" s="40" t="s">
        <v>113</v>
      </c>
      <c r="B109" s="22" t="s">
        <v>70</v>
      </c>
      <c r="C109" s="23" t="s">
        <v>6</v>
      </c>
      <c r="D109" s="39">
        <v>1</v>
      </c>
      <c r="E109" s="25">
        <v>16.0136</v>
      </c>
      <c r="F109" s="21">
        <v>1</v>
      </c>
      <c r="G109" s="26">
        <v>16.0136</v>
      </c>
      <c r="H109" s="8">
        <v>8</v>
      </c>
      <c r="I109" s="26">
        <v>9.0045</v>
      </c>
      <c r="J109" s="19">
        <v>7</v>
      </c>
      <c r="K109" s="26">
        <v>10.0055</v>
      </c>
      <c r="L109" s="26">
        <f t="shared" si="14"/>
        <v>9.0045</v>
      </c>
      <c r="M109" s="25">
        <f t="shared" si="15"/>
        <v>42.0327</v>
      </c>
      <c r="N109" s="19">
        <v>2</v>
      </c>
      <c r="O109" t="s">
        <v>163</v>
      </c>
      <c r="Q109">
        <v>2</v>
      </c>
    </row>
    <row r="110" spans="1:17" ht="15">
      <c r="A110" s="40" t="s">
        <v>113</v>
      </c>
      <c r="B110" s="22" t="s">
        <v>65</v>
      </c>
      <c r="C110" s="23" t="s">
        <v>2</v>
      </c>
      <c r="D110" s="39">
        <v>4</v>
      </c>
      <c r="E110" s="25">
        <v>13.0091</v>
      </c>
      <c r="F110" s="21">
        <v>2</v>
      </c>
      <c r="G110" s="26">
        <v>15.012</v>
      </c>
      <c r="H110" s="8">
        <v>10</v>
      </c>
      <c r="I110" s="26">
        <v>7.0028</v>
      </c>
      <c r="J110" s="19">
        <v>4</v>
      </c>
      <c r="K110" s="26">
        <v>13.0091</v>
      </c>
      <c r="L110" s="26">
        <f t="shared" si="14"/>
        <v>7.0028</v>
      </c>
      <c r="M110" s="25">
        <f t="shared" si="15"/>
        <v>41.0302</v>
      </c>
      <c r="N110" s="19">
        <v>3</v>
      </c>
      <c r="O110" t="s">
        <v>164</v>
      </c>
      <c r="Q110">
        <v>1</v>
      </c>
    </row>
    <row r="111" spans="1:14" ht="15">
      <c r="A111" s="40" t="s">
        <v>113</v>
      </c>
      <c r="B111" s="22" t="s">
        <v>84</v>
      </c>
      <c r="C111" s="23" t="s">
        <v>5</v>
      </c>
      <c r="D111" s="39">
        <v>2</v>
      </c>
      <c r="E111" s="25">
        <v>15.012</v>
      </c>
      <c r="F111" s="21">
        <v>6</v>
      </c>
      <c r="G111" s="26">
        <v>11.0066</v>
      </c>
      <c r="H111" s="8">
        <v>3</v>
      </c>
      <c r="I111" s="26">
        <v>14.0105</v>
      </c>
      <c r="J111" s="19">
        <v>8</v>
      </c>
      <c r="K111" s="26">
        <v>9.0045</v>
      </c>
      <c r="L111" s="26">
        <f t="shared" si="14"/>
        <v>9.0045</v>
      </c>
      <c r="M111" s="25">
        <f t="shared" si="15"/>
        <v>40.0291</v>
      </c>
      <c r="N111" s="19">
        <v>4</v>
      </c>
    </row>
    <row r="112" spans="1:14" ht="15">
      <c r="A112" s="40" t="s">
        <v>113</v>
      </c>
      <c r="B112" s="22" t="s">
        <v>71</v>
      </c>
      <c r="C112" s="23" t="s">
        <v>2</v>
      </c>
      <c r="D112" s="39">
        <v>5</v>
      </c>
      <c r="E112" s="25">
        <v>12.0078</v>
      </c>
      <c r="F112" s="21">
        <v>4</v>
      </c>
      <c r="G112" s="26">
        <v>13.0091</v>
      </c>
      <c r="H112" s="8">
        <v>4</v>
      </c>
      <c r="I112" s="26">
        <v>13.0091</v>
      </c>
      <c r="J112" s="19">
        <v>11</v>
      </c>
      <c r="K112" s="26">
        <v>0</v>
      </c>
      <c r="L112" s="26">
        <f t="shared" si="14"/>
        <v>0</v>
      </c>
      <c r="M112" s="25">
        <f t="shared" si="15"/>
        <v>38.025999999999996</v>
      </c>
      <c r="N112" s="19">
        <v>5</v>
      </c>
    </row>
    <row r="113" spans="1:14" ht="15">
      <c r="A113" s="40" t="s">
        <v>113</v>
      </c>
      <c r="B113" s="22" t="s">
        <v>69</v>
      </c>
      <c r="C113" s="23" t="s">
        <v>4</v>
      </c>
      <c r="D113" s="39">
        <v>6</v>
      </c>
      <c r="E113" s="25">
        <v>11.0066</v>
      </c>
      <c r="F113" s="21">
        <v>5</v>
      </c>
      <c r="G113" s="26">
        <v>12.0078</v>
      </c>
      <c r="H113" s="8">
        <v>7</v>
      </c>
      <c r="I113" s="26">
        <v>10.0055</v>
      </c>
      <c r="J113" s="19">
        <v>3</v>
      </c>
      <c r="K113" s="26">
        <v>14.0105</v>
      </c>
      <c r="L113" s="26">
        <f t="shared" si="14"/>
        <v>10.0055</v>
      </c>
      <c r="M113" s="25">
        <f t="shared" si="15"/>
        <v>37.0249</v>
      </c>
      <c r="N113" s="19">
        <v>6</v>
      </c>
    </row>
    <row r="114" spans="1:14" ht="15">
      <c r="A114" s="40" t="s">
        <v>113</v>
      </c>
      <c r="B114" s="22" t="s">
        <v>67</v>
      </c>
      <c r="C114" s="23" t="s">
        <v>4</v>
      </c>
      <c r="D114" s="39">
        <v>9</v>
      </c>
      <c r="E114" s="25">
        <v>8.0036</v>
      </c>
      <c r="F114" s="21">
        <v>7</v>
      </c>
      <c r="G114" s="26">
        <v>10.0055</v>
      </c>
      <c r="H114" s="8">
        <v>2</v>
      </c>
      <c r="I114" s="26">
        <v>15.012</v>
      </c>
      <c r="J114" s="19">
        <v>6</v>
      </c>
      <c r="K114" s="26">
        <v>11.0066</v>
      </c>
      <c r="L114" s="26">
        <f t="shared" si="14"/>
        <v>8.0036</v>
      </c>
      <c r="M114" s="25">
        <f t="shared" si="15"/>
        <v>36.024100000000004</v>
      </c>
      <c r="N114" s="19">
        <v>7</v>
      </c>
    </row>
    <row r="115" spans="1:14" ht="15">
      <c r="A115" s="40" t="s">
        <v>113</v>
      </c>
      <c r="B115" s="22" t="s">
        <v>73</v>
      </c>
      <c r="C115" s="23" t="s">
        <v>2</v>
      </c>
      <c r="D115" s="39">
        <v>10</v>
      </c>
      <c r="E115" s="25">
        <v>7.0028</v>
      </c>
      <c r="F115" s="21">
        <v>8</v>
      </c>
      <c r="G115" s="26">
        <v>9.0045</v>
      </c>
      <c r="H115" s="8">
        <v>5</v>
      </c>
      <c r="I115" s="26">
        <v>12.0078</v>
      </c>
      <c r="J115" s="19">
        <v>5</v>
      </c>
      <c r="K115" s="26">
        <v>12.0078</v>
      </c>
      <c r="L115" s="26">
        <f t="shared" si="14"/>
        <v>7.0028</v>
      </c>
      <c r="M115" s="25">
        <f t="shared" si="15"/>
        <v>33.0201</v>
      </c>
      <c r="N115" s="19">
        <v>8</v>
      </c>
    </row>
    <row r="116" spans="1:14" ht="15">
      <c r="A116" s="40" t="s">
        <v>113</v>
      </c>
      <c r="B116" s="22" t="s">
        <v>72</v>
      </c>
      <c r="C116" s="23" t="s">
        <v>4</v>
      </c>
      <c r="D116" s="39">
        <v>3</v>
      </c>
      <c r="E116" s="25">
        <v>14.0105</v>
      </c>
      <c r="F116" s="21"/>
      <c r="G116" s="26">
        <v>0</v>
      </c>
      <c r="H116" s="8">
        <v>9</v>
      </c>
      <c r="I116" s="26">
        <v>8.0036</v>
      </c>
      <c r="J116" s="19">
        <v>9</v>
      </c>
      <c r="K116" s="26">
        <v>8.0036</v>
      </c>
      <c r="L116" s="26">
        <f t="shared" si="14"/>
        <v>0</v>
      </c>
      <c r="M116" s="25">
        <f t="shared" si="15"/>
        <v>30.017699999999998</v>
      </c>
      <c r="N116" s="19">
        <v>9</v>
      </c>
    </row>
    <row r="117" spans="1:14" ht="15">
      <c r="A117" s="40" t="s">
        <v>113</v>
      </c>
      <c r="B117" s="22" t="s">
        <v>114</v>
      </c>
      <c r="C117" s="23" t="s">
        <v>5</v>
      </c>
      <c r="D117" s="39">
        <v>11</v>
      </c>
      <c r="E117" s="25">
        <v>6.0021</v>
      </c>
      <c r="F117" s="21"/>
      <c r="G117" s="26">
        <v>0</v>
      </c>
      <c r="H117" s="8">
        <v>6</v>
      </c>
      <c r="I117" s="26">
        <v>11.0066</v>
      </c>
      <c r="J117" s="19">
        <v>10</v>
      </c>
      <c r="K117" s="26">
        <v>7.0028</v>
      </c>
      <c r="L117" s="26">
        <f t="shared" si="14"/>
        <v>0</v>
      </c>
      <c r="M117" s="25">
        <f t="shared" si="15"/>
        <v>24.0115</v>
      </c>
      <c r="N117" s="19">
        <v>10</v>
      </c>
    </row>
    <row r="118" spans="1:17" ht="15">
      <c r="A118" s="40" t="s">
        <v>113</v>
      </c>
      <c r="B118" s="49" t="s">
        <v>139</v>
      </c>
      <c r="C118" s="23" t="s">
        <v>2</v>
      </c>
      <c r="D118" s="33"/>
      <c r="E118" s="26">
        <v>0</v>
      </c>
      <c r="F118" s="8"/>
      <c r="G118" s="26">
        <v>0</v>
      </c>
      <c r="H118" s="8"/>
      <c r="I118" s="26">
        <v>0</v>
      </c>
      <c r="J118" s="19">
        <v>1</v>
      </c>
      <c r="K118" s="26">
        <v>16.0136</v>
      </c>
      <c r="L118" s="26">
        <f t="shared" si="14"/>
        <v>0</v>
      </c>
      <c r="M118" s="25">
        <f t="shared" si="15"/>
        <v>16.0136</v>
      </c>
      <c r="N118" s="8">
        <v>11</v>
      </c>
      <c r="O118" t="s">
        <v>165</v>
      </c>
      <c r="Q118">
        <v>1</v>
      </c>
    </row>
    <row r="119" spans="1:14" ht="15">
      <c r="A119" s="24" t="s">
        <v>113</v>
      </c>
      <c r="B119" s="22" t="s">
        <v>66</v>
      </c>
      <c r="C119" s="23" t="s">
        <v>2</v>
      </c>
      <c r="D119" s="39">
        <v>7</v>
      </c>
      <c r="E119" s="25">
        <v>10.0055</v>
      </c>
      <c r="F119" s="21"/>
      <c r="G119" s="26">
        <v>0</v>
      </c>
      <c r="H119" s="8" t="s">
        <v>117</v>
      </c>
      <c r="I119" s="26">
        <v>0</v>
      </c>
      <c r="J119" s="19"/>
      <c r="K119" s="26">
        <v>0</v>
      </c>
      <c r="L119" s="26">
        <f t="shared" si="14"/>
        <v>0</v>
      </c>
      <c r="M119" s="25">
        <f t="shared" si="15"/>
        <v>10.0055</v>
      </c>
      <c r="N119" s="19">
        <v>12</v>
      </c>
    </row>
    <row r="122" spans="2:16" ht="15">
      <c r="B122" s="49" t="s">
        <v>139</v>
      </c>
      <c r="C122" s="3" t="s">
        <v>2</v>
      </c>
      <c r="E122" s="37">
        <v>214.65</v>
      </c>
      <c r="G122" s="35" t="s">
        <v>166</v>
      </c>
      <c r="P122">
        <v>1</v>
      </c>
    </row>
    <row r="123" spans="2:16" ht="15">
      <c r="B123" s="22" t="s">
        <v>26</v>
      </c>
      <c r="C123" s="3" t="s">
        <v>2</v>
      </c>
      <c r="E123" s="37">
        <v>136.92</v>
      </c>
      <c r="G123" s="35" t="s">
        <v>167</v>
      </c>
      <c r="P123">
        <v>1</v>
      </c>
    </row>
    <row r="124" spans="2:7" ht="15">
      <c r="B124" s="22" t="s">
        <v>68</v>
      </c>
      <c r="C124" s="3" t="s">
        <v>2</v>
      </c>
      <c r="G124" s="35" t="s">
        <v>168</v>
      </c>
    </row>
    <row r="126" ht="15">
      <c r="C126" s="3" t="s">
        <v>171</v>
      </c>
    </row>
    <row r="127" spans="3:17" ht="15">
      <c r="C127" s="3" t="s">
        <v>2</v>
      </c>
      <c r="G127" s="35" t="s">
        <v>173</v>
      </c>
      <c r="I127" s="35" t="s">
        <v>175</v>
      </c>
      <c r="P127">
        <v>1</v>
      </c>
      <c r="Q127">
        <v>20</v>
      </c>
    </row>
    <row r="128" spans="3:17" ht="15">
      <c r="C128" s="3" t="s">
        <v>172</v>
      </c>
      <c r="G128" s="35" t="s">
        <v>174</v>
      </c>
      <c r="I128" s="35" t="s">
        <v>176</v>
      </c>
      <c r="P128">
        <v>1</v>
      </c>
      <c r="Q128">
        <v>15</v>
      </c>
    </row>
    <row r="132" spans="16:17" ht="15">
      <c r="P132">
        <f>SUM(P7:P131)</f>
        <v>13</v>
      </c>
      <c r="Q132">
        <f>SUM(Q7:Q131)</f>
        <v>76</v>
      </c>
    </row>
  </sheetData>
  <sheetProtection/>
  <mergeCells count="84">
    <mergeCell ref="F5:G5"/>
    <mergeCell ref="H5:I5"/>
    <mergeCell ref="J5:K5"/>
    <mergeCell ref="N5:N6"/>
    <mergeCell ref="A1:N1"/>
    <mergeCell ref="A2:N2"/>
    <mergeCell ref="A3:N3"/>
    <mergeCell ref="A4:N4"/>
    <mergeCell ref="A5:A6"/>
    <mergeCell ref="B5:B6"/>
    <mergeCell ref="C5:C6"/>
    <mergeCell ref="D5:E5"/>
    <mergeCell ref="A17:A18"/>
    <mergeCell ref="B17:B18"/>
    <mergeCell ref="C17:C18"/>
    <mergeCell ref="D17:E17"/>
    <mergeCell ref="F17:G17"/>
    <mergeCell ref="H17:I17"/>
    <mergeCell ref="N49:N50"/>
    <mergeCell ref="J17:K17"/>
    <mergeCell ref="N17:N18"/>
    <mergeCell ref="A36:A37"/>
    <mergeCell ref="B36:B37"/>
    <mergeCell ref="C36:C37"/>
    <mergeCell ref="D36:E36"/>
    <mergeCell ref="F36:G36"/>
    <mergeCell ref="H36:I36"/>
    <mergeCell ref="J36:K36"/>
    <mergeCell ref="J69:K69"/>
    <mergeCell ref="N69:N70"/>
    <mergeCell ref="N36:N37"/>
    <mergeCell ref="A49:A50"/>
    <mergeCell ref="B49:B50"/>
    <mergeCell ref="C49:C50"/>
    <mergeCell ref="D49:E49"/>
    <mergeCell ref="F49:G49"/>
    <mergeCell ref="H49:I49"/>
    <mergeCell ref="J49:K49"/>
    <mergeCell ref="C87:C88"/>
    <mergeCell ref="D87:E87"/>
    <mergeCell ref="F87:G87"/>
    <mergeCell ref="H87:I87"/>
    <mergeCell ref="A69:A70"/>
    <mergeCell ref="B69:B70"/>
    <mergeCell ref="C69:C70"/>
    <mergeCell ref="D69:E69"/>
    <mergeCell ref="F69:G69"/>
    <mergeCell ref="H69:I69"/>
    <mergeCell ref="N87:N88"/>
    <mergeCell ref="A106:A107"/>
    <mergeCell ref="B106:B107"/>
    <mergeCell ref="C106:C107"/>
    <mergeCell ref="D106:E106"/>
    <mergeCell ref="F106:G106"/>
    <mergeCell ref="H106:I106"/>
    <mergeCell ref="J106:K106"/>
    <mergeCell ref="A87:A88"/>
    <mergeCell ref="B87:B88"/>
    <mergeCell ref="N106:N107"/>
    <mergeCell ref="A26:A27"/>
    <mergeCell ref="B26:B27"/>
    <mergeCell ref="C26:C27"/>
    <mergeCell ref="D26:E26"/>
    <mergeCell ref="F26:G26"/>
    <mergeCell ref="H26:I26"/>
    <mergeCell ref="J26:K26"/>
    <mergeCell ref="N26:N27"/>
    <mergeCell ref="J87:K87"/>
    <mergeCell ref="L5:L6"/>
    <mergeCell ref="M5:M6"/>
    <mergeCell ref="L17:L18"/>
    <mergeCell ref="M17:M18"/>
    <mergeCell ref="L26:L27"/>
    <mergeCell ref="M26:M27"/>
    <mergeCell ref="L87:L88"/>
    <mergeCell ref="M87:M88"/>
    <mergeCell ref="L106:L107"/>
    <mergeCell ref="M106:M107"/>
    <mergeCell ref="L36:L37"/>
    <mergeCell ref="M36:M37"/>
    <mergeCell ref="L49:L50"/>
    <mergeCell ref="M49:M50"/>
    <mergeCell ref="L69:L70"/>
    <mergeCell ref="M69:M7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legacyDrawing r:id="rId2"/>
  <oleObjects>
    <oleObject progId="Word.Template.12" shapeId="123717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8.140625" style="2" bestFit="1" customWidth="1"/>
    <col min="2" max="2" width="35.140625" style="2" bestFit="1" customWidth="1"/>
    <col min="3" max="3" width="11.28125" style="3" bestFit="1" customWidth="1"/>
    <col min="4" max="4" width="7.00390625" style="31" bestFit="1" customWidth="1"/>
    <col min="5" max="5" width="7.8515625" style="35" bestFit="1" customWidth="1"/>
    <col min="6" max="6" width="7.00390625" style="30" bestFit="1" customWidth="1"/>
    <col min="7" max="7" width="7.8515625" style="35" bestFit="1" customWidth="1"/>
    <col min="8" max="8" width="6.7109375" style="1" bestFit="1" customWidth="1"/>
    <col min="9" max="9" width="7.8515625" style="7" bestFit="1" customWidth="1"/>
    <col min="10" max="10" width="6.7109375" style="30" bestFit="1" customWidth="1"/>
    <col min="11" max="11" width="7.8515625" style="35" bestFit="1" customWidth="1"/>
    <col min="12" max="12" width="8.57421875" style="0" bestFit="1" customWidth="1"/>
    <col min="13" max="13" width="6.7109375" style="1" bestFit="1" customWidth="1"/>
  </cols>
  <sheetData>
    <row r="1" spans="1:10" ht="18.75">
      <c r="A1" s="90" t="s">
        <v>118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8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8.75">
      <c r="A3" s="89">
        <v>43359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23.25">
      <c r="A4" s="87" t="s">
        <v>120</v>
      </c>
      <c r="B4" s="88"/>
      <c r="C4" s="88"/>
      <c r="D4" s="88"/>
      <c r="E4" s="88"/>
      <c r="F4" s="88"/>
      <c r="G4" s="88"/>
      <c r="H4" s="88"/>
      <c r="I4" s="88"/>
      <c r="J4" s="88"/>
    </row>
    <row r="5" spans="1:13" ht="15">
      <c r="A5" s="83" t="s">
        <v>74</v>
      </c>
      <c r="B5" s="83" t="s">
        <v>75</v>
      </c>
      <c r="C5" s="83" t="s">
        <v>1</v>
      </c>
      <c r="D5" s="83" t="s">
        <v>128</v>
      </c>
      <c r="E5" s="83"/>
      <c r="F5" s="83" t="s">
        <v>129</v>
      </c>
      <c r="G5" s="83"/>
      <c r="H5" s="83" t="s">
        <v>130</v>
      </c>
      <c r="I5" s="83"/>
      <c r="J5" s="83" t="s">
        <v>131</v>
      </c>
      <c r="K5" s="83"/>
      <c r="L5" s="83" t="s">
        <v>101</v>
      </c>
      <c r="M5" s="82" t="s">
        <v>100</v>
      </c>
    </row>
    <row r="6" spans="1:13" ht="15">
      <c r="A6" s="83"/>
      <c r="B6" s="83"/>
      <c r="C6" s="83"/>
      <c r="D6" s="29" t="s">
        <v>100</v>
      </c>
      <c r="E6" s="34" t="s">
        <v>101</v>
      </c>
      <c r="F6" s="29" t="s">
        <v>100</v>
      </c>
      <c r="G6" s="34" t="s">
        <v>101</v>
      </c>
      <c r="H6" s="28" t="s">
        <v>100</v>
      </c>
      <c r="I6" s="28" t="s">
        <v>101</v>
      </c>
      <c r="J6" s="29" t="s">
        <v>100</v>
      </c>
      <c r="K6" s="34" t="s">
        <v>101</v>
      </c>
      <c r="L6" s="83"/>
      <c r="M6" s="82"/>
    </row>
    <row r="7" spans="1:13" ht="15">
      <c r="A7" s="24" t="s">
        <v>112</v>
      </c>
      <c r="B7" s="22" t="s">
        <v>68</v>
      </c>
      <c r="C7" s="23" t="s">
        <v>2</v>
      </c>
      <c r="D7" s="21">
        <v>17</v>
      </c>
      <c r="E7" s="25">
        <v>54.1485</v>
      </c>
      <c r="F7" s="21">
        <v>3</v>
      </c>
      <c r="G7" s="25">
        <v>68.2346</v>
      </c>
      <c r="H7" s="21">
        <v>1</v>
      </c>
      <c r="I7" s="11">
        <v>70.2485</v>
      </c>
      <c r="J7" s="8">
        <v>2</v>
      </c>
      <c r="K7" s="11">
        <v>69.2415</v>
      </c>
      <c r="L7" s="11">
        <f aca="true" t="shared" si="0" ref="L7:L38">E7+G7+I7+K7</f>
        <v>261.8731</v>
      </c>
      <c r="M7" s="19">
        <v>1</v>
      </c>
    </row>
    <row r="8" spans="1:13" ht="15">
      <c r="A8" s="24" t="s">
        <v>113</v>
      </c>
      <c r="B8" s="22" t="s">
        <v>61</v>
      </c>
      <c r="C8" s="23" t="s">
        <v>6</v>
      </c>
      <c r="D8" s="21">
        <v>8</v>
      </c>
      <c r="E8" s="25">
        <v>63.2016</v>
      </c>
      <c r="F8" s="21">
        <v>7</v>
      </c>
      <c r="G8" s="25">
        <v>64.208</v>
      </c>
      <c r="H8" s="21">
        <v>4</v>
      </c>
      <c r="I8" s="11">
        <v>67.2278</v>
      </c>
      <c r="J8" s="8">
        <v>23</v>
      </c>
      <c r="K8" s="11">
        <v>47.1128</v>
      </c>
      <c r="L8" s="11">
        <f t="shared" si="0"/>
        <v>241.7502</v>
      </c>
      <c r="M8" s="19">
        <v>2</v>
      </c>
    </row>
    <row r="9" spans="1:13" ht="15">
      <c r="A9" s="24" t="s">
        <v>110</v>
      </c>
      <c r="B9" s="22" t="s">
        <v>59</v>
      </c>
      <c r="C9" s="23" t="s">
        <v>4</v>
      </c>
      <c r="D9" s="21">
        <v>23</v>
      </c>
      <c r="E9" s="25">
        <v>48.1176</v>
      </c>
      <c r="F9" s="21">
        <v>9</v>
      </c>
      <c r="G9" s="25">
        <v>62.1953</v>
      </c>
      <c r="H9" s="21">
        <v>18</v>
      </c>
      <c r="I9" s="11">
        <v>53.1431</v>
      </c>
      <c r="J9" s="8">
        <v>4</v>
      </c>
      <c r="K9" s="11">
        <v>67.2278</v>
      </c>
      <c r="L9" s="11">
        <f t="shared" si="0"/>
        <v>230.68380000000002</v>
      </c>
      <c r="M9" s="19">
        <v>3</v>
      </c>
    </row>
    <row r="10" spans="1:13" ht="15">
      <c r="A10" s="24" t="s">
        <v>113</v>
      </c>
      <c r="B10" s="22" t="s">
        <v>65</v>
      </c>
      <c r="C10" s="23" t="s">
        <v>2</v>
      </c>
      <c r="D10" s="21">
        <v>4</v>
      </c>
      <c r="E10" s="25">
        <v>67.2278</v>
      </c>
      <c r="F10" s="21">
        <v>2</v>
      </c>
      <c r="G10" s="25">
        <v>69.2415</v>
      </c>
      <c r="H10" s="21">
        <v>40</v>
      </c>
      <c r="I10" s="11">
        <v>31.0496</v>
      </c>
      <c r="J10" s="8">
        <v>14</v>
      </c>
      <c r="K10" s="11">
        <v>57.1653</v>
      </c>
      <c r="L10" s="11">
        <f t="shared" si="0"/>
        <v>224.6842</v>
      </c>
      <c r="M10" s="19">
        <v>4</v>
      </c>
    </row>
    <row r="11" spans="1:13" ht="15">
      <c r="A11" s="24" t="s">
        <v>113</v>
      </c>
      <c r="B11" s="22" t="s">
        <v>33</v>
      </c>
      <c r="C11" s="23" t="s">
        <v>2</v>
      </c>
      <c r="D11" s="21">
        <v>16</v>
      </c>
      <c r="E11" s="25">
        <v>55.154</v>
      </c>
      <c r="F11" s="21">
        <v>19</v>
      </c>
      <c r="G11" s="25">
        <v>52.1378</v>
      </c>
      <c r="H11" s="21">
        <v>13</v>
      </c>
      <c r="I11" s="11">
        <v>58.1711</v>
      </c>
      <c r="J11" s="8">
        <v>15</v>
      </c>
      <c r="K11" s="11">
        <v>56.1596</v>
      </c>
      <c r="L11" s="11">
        <f t="shared" si="0"/>
        <v>221.6225</v>
      </c>
      <c r="M11" s="19">
        <v>5</v>
      </c>
    </row>
    <row r="12" spans="1:13" ht="15">
      <c r="A12" s="24" t="s">
        <v>112</v>
      </c>
      <c r="B12" s="22" t="s">
        <v>50</v>
      </c>
      <c r="C12" s="23" t="s">
        <v>4</v>
      </c>
      <c r="D12" s="21">
        <v>7</v>
      </c>
      <c r="E12" s="25">
        <v>64.208</v>
      </c>
      <c r="F12" s="21">
        <v>10</v>
      </c>
      <c r="G12" s="25">
        <v>61.1891</v>
      </c>
      <c r="H12" s="21">
        <v>5</v>
      </c>
      <c r="I12" s="11">
        <v>66.2211</v>
      </c>
      <c r="J12" s="8">
        <v>41</v>
      </c>
      <c r="K12" s="11">
        <v>28.0406</v>
      </c>
      <c r="L12" s="11">
        <f t="shared" si="0"/>
        <v>219.6588</v>
      </c>
      <c r="M12" s="19">
        <v>6</v>
      </c>
    </row>
    <row r="13" spans="1:13" ht="15">
      <c r="A13" s="24" t="s">
        <v>113</v>
      </c>
      <c r="B13" s="22" t="s">
        <v>58</v>
      </c>
      <c r="C13" s="23" t="s">
        <v>5</v>
      </c>
      <c r="D13" s="21">
        <v>6</v>
      </c>
      <c r="E13" s="25">
        <v>65.2145</v>
      </c>
      <c r="F13" s="21">
        <v>37</v>
      </c>
      <c r="G13" s="25">
        <v>34.0595</v>
      </c>
      <c r="H13" s="21">
        <v>2</v>
      </c>
      <c r="I13" s="11">
        <v>69.2415</v>
      </c>
      <c r="J13" s="8">
        <v>21</v>
      </c>
      <c r="K13" s="11">
        <v>49.1225</v>
      </c>
      <c r="L13" s="11">
        <f t="shared" si="0"/>
        <v>217.638</v>
      </c>
      <c r="M13" s="19">
        <v>7</v>
      </c>
    </row>
    <row r="14" spans="1:13" ht="15">
      <c r="A14" s="24" t="s">
        <v>113</v>
      </c>
      <c r="B14" s="22" t="s">
        <v>71</v>
      </c>
      <c r="C14" s="23" t="s">
        <v>2</v>
      </c>
      <c r="D14" s="21">
        <v>5</v>
      </c>
      <c r="E14" s="25">
        <v>66.2211</v>
      </c>
      <c r="F14" s="21">
        <v>5</v>
      </c>
      <c r="G14" s="25">
        <v>66.2211</v>
      </c>
      <c r="H14" s="21">
        <v>15</v>
      </c>
      <c r="I14" s="11">
        <v>56.1596</v>
      </c>
      <c r="J14" s="8">
        <v>42</v>
      </c>
      <c r="K14" s="11">
        <v>27.0378</v>
      </c>
      <c r="L14" s="11">
        <f t="shared" si="0"/>
        <v>215.63960000000003</v>
      </c>
      <c r="M14" s="19">
        <v>8</v>
      </c>
    </row>
    <row r="15" spans="1:13" ht="15">
      <c r="A15" s="24" t="s">
        <v>107</v>
      </c>
      <c r="B15" s="22" t="s">
        <v>69</v>
      </c>
      <c r="C15" s="23" t="s">
        <v>4</v>
      </c>
      <c r="D15" s="21">
        <v>13</v>
      </c>
      <c r="E15" s="25">
        <v>58.1711</v>
      </c>
      <c r="F15" s="21">
        <v>6</v>
      </c>
      <c r="G15" s="25">
        <v>65.2145</v>
      </c>
      <c r="H15" s="21">
        <v>37</v>
      </c>
      <c r="I15" s="11">
        <v>34.0595</v>
      </c>
      <c r="J15" s="8">
        <v>13</v>
      </c>
      <c r="K15" s="11">
        <v>58.1711</v>
      </c>
      <c r="L15" s="11">
        <f t="shared" si="0"/>
        <v>215.61620000000002</v>
      </c>
      <c r="M15" s="19">
        <v>9</v>
      </c>
    </row>
    <row r="16" spans="1:13" ht="15">
      <c r="A16" s="24" t="s">
        <v>112</v>
      </c>
      <c r="B16" s="22" t="s">
        <v>39</v>
      </c>
      <c r="C16" s="23" t="s">
        <v>6</v>
      </c>
      <c r="D16" s="21">
        <v>21</v>
      </c>
      <c r="E16" s="25">
        <v>50.1275</v>
      </c>
      <c r="F16" s="21">
        <v>18</v>
      </c>
      <c r="G16" s="25">
        <v>53.1431</v>
      </c>
      <c r="H16" s="21">
        <v>12</v>
      </c>
      <c r="I16" s="11">
        <v>59.177</v>
      </c>
      <c r="J16" s="8">
        <v>18</v>
      </c>
      <c r="K16" s="11">
        <v>52.1378</v>
      </c>
      <c r="L16" s="11">
        <f t="shared" si="0"/>
        <v>214.5854</v>
      </c>
      <c r="M16" s="19">
        <v>10</v>
      </c>
    </row>
    <row r="17" spans="1:13" ht="15">
      <c r="A17" s="24" t="s">
        <v>107</v>
      </c>
      <c r="B17" s="22" t="s">
        <v>70</v>
      </c>
      <c r="C17" s="23" t="s">
        <v>6</v>
      </c>
      <c r="D17" s="21">
        <v>1</v>
      </c>
      <c r="E17" s="25">
        <v>70.2485</v>
      </c>
      <c r="F17" s="21">
        <v>1</v>
      </c>
      <c r="G17" s="25">
        <v>70.2485</v>
      </c>
      <c r="H17" s="21">
        <v>38</v>
      </c>
      <c r="I17" s="11">
        <v>33.0561</v>
      </c>
      <c r="J17" s="8">
        <v>34</v>
      </c>
      <c r="K17" s="11">
        <v>35.063</v>
      </c>
      <c r="L17" s="11">
        <f t="shared" si="0"/>
        <v>208.61610000000002</v>
      </c>
      <c r="M17" s="19">
        <v>11</v>
      </c>
    </row>
    <row r="18" spans="1:13" ht="15">
      <c r="A18" s="24" t="s">
        <v>113</v>
      </c>
      <c r="B18" s="22" t="s">
        <v>55</v>
      </c>
      <c r="C18" s="23" t="s">
        <v>7</v>
      </c>
      <c r="D18" s="21">
        <v>31</v>
      </c>
      <c r="E18" s="25">
        <v>40.082</v>
      </c>
      <c r="F18" s="21">
        <v>29</v>
      </c>
      <c r="G18" s="25">
        <v>42.0903</v>
      </c>
      <c r="H18" s="21">
        <v>8</v>
      </c>
      <c r="I18" s="11">
        <v>63.2016</v>
      </c>
      <c r="J18" s="8">
        <v>8</v>
      </c>
      <c r="K18" s="11">
        <v>63.2016</v>
      </c>
      <c r="L18" s="11">
        <f t="shared" si="0"/>
        <v>208.57549999999998</v>
      </c>
      <c r="M18" s="19">
        <v>12</v>
      </c>
    </row>
    <row r="19" spans="1:13" ht="15">
      <c r="A19" s="24" t="s">
        <v>112</v>
      </c>
      <c r="B19" s="22" t="s">
        <v>94</v>
      </c>
      <c r="C19" s="23" t="s">
        <v>5</v>
      </c>
      <c r="D19" s="21">
        <v>30</v>
      </c>
      <c r="E19" s="25">
        <v>41.0861</v>
      </c>
      <c r="F19" s="21">
        <v>31</v>
      </c>
      <c r="G19" s="25">
        <v>40.082</v>
      </c>
      <c r="H19" s="21">
        <v>6</v>
      </c>
      <c r="I19" s="11">
        <v>65.2145</v>
      </c>
      <c r="J19" s="8">
        <v>10</v>
      </c>
      <c r="K19" s="11">
        <v>61.1891</v>
      </c>
      <c r="L19" s="11">
        <f t="shared" si="0"/>
        <v>207.57170000000002</v>
      </c>
      <c r="M19" s="19">
        <v>13</v>
      </c>
    </row>
    <row r="20" spans="1:13" ht="15">
      <c r="A20" s="24" t="s">
        <v>112</v>
      </c>
      <c r="B20" s="22" t="s">
        <v>38</v>
      </c>
      <c r="C20" s="23" t="s">
        <v>5</v>
      </c>
      <c r="D20" s="21">
        <v>14</v>
      </c>
      <c r="E20" s="25">
        <v>57.1653</v>
      </c>
      <c r="F20" s="21">
        <v>17</v>
      </c>
      <c r="G20" s="25">
        <v>54.1485</v>
      </c>
      <c r="H20" s="21">
        <v>30</v>
      </c>
      <c r="I20" s="11">
        <v>41.0861</v>
      </c>
      <c r="J20" s="8">
        <v>16</v>
      </c>
      <c r="K20" s="11">
        <v>55.154</v>
      </c>
      <c r="L20" s="11">
        <f t="shared" si="0"/>
        <v>207.5539</v>
      </c>
      <c r="M20" s="19">
        <v>14</v>
      </c>
    </row>
    <row r="21" spans="1:13" ht="15">
      <c r="A21" s="24" t="s">
        <v>107</v>
      </c>
      <c r="B21" s="22" t="s">
        <v>84</v>
      </c>
      <c r="C21" s="23" t="s">
        <v>5</v>
      </c>
      <c r="D21" s="21">
        <v>2</v>
      </c>
      <c r="E21" s="25">
        <v>69.2415</v>
      </c>
      <c r="F21" s="21">
        <v>35</v>
      </c>
      <c r="G21" s="25">
        <v>36.0666</v>
      </c>
      <c r="H21" s="21">
        <v>11</v>
      </c>
      <c r="I21" s="11">
        <v>60.183</v>
      </c>
      <c r="J21" s="8">
        <v>35</v>
      </c>
      <c r="K21" s="11">
        <v>34.0595</v>
      </c>
      <c r="L21" s="11">
        <f t="shared" si="0"/>
        <v>199.55059999999997</v>
      </c>
      <c r="M21" s="19">
        <v>15</v>
      </c>
    </row>
    <row r="22" spans="1:13" ht="15">
      <c r="A22" s="24" t="s">
        <v>110</v>
      </c>
      <c r="B22" s="22" t="s">
        <v>81</v>
      </c>
      <c r="C22" s="23" t="s">
        <v>6</v>
      </c>
      <c r="D22" s="21">
        <v>10</v>
      </c>
      <c r="E22" s="25">
        <v>61.1891</v>
      </c>
      <c r="F22" s="21">
        <v>4</v>
      </c>
      <c r="G22" s="25">
        <v>67.2278</v>
      </c>
      <c r="H22" s="21"/>
      <c r="I22" s="11"/>
      <c r="J22" s="8">
        <v>3</v>
      </c>
      <c r="K22" s="11">
        <v>68.2346</v>
      </c>
      <c r="L22" s="11">
        <f t="shared" si="0"/>
        <v>196.6515</v>
      </c>
      <c r="M22" s="19">
        <v>16</v>
      </c>
    </row>
    <row r="23" spans="1:13" ht="15">
      <c r="A23" s="24" t="s">
        <v>113</v>
      </c>
      <c r="B23" s="22" t="s">
        <v>51</v>
      </c>
      <c r="C23" s="23" t="s">
        <v>2</v>
      </c>
      <c r="D23" s="21">
        <v>9</v>
      </c>
      <c r="E23" s="25">
        <v>62.1953</v>
      </c>
      <c r="F23" s="21">
        <v>26</v>
      </c>
      <c r="G23" s="25">
        <v>45.1035</v>
      </c>
      <c r="H23" s="21">
        <v>27</v>
      </c>
      <c r="I23" s="11">
        <v>44.099</v>
      </c>
      <c r="J23" s="8">
        <v>25</v>
      </c>
      <c r="K23" s="11">
        <v>45.1035</v>
      </c>
      <c r="L23" s="11">
        <f t="shared" si="0"/>
        <v>196.5013</v>
      </c>
      <c r="M23" s="19">
        <v>17</v>
      </c>
    </row>
    <row r="24" spans="1:13" ht="15">
      <c r="A24" s="24" t="s">
        <v>110</v>
      </c>
      <c r="B24" s="22" t="s">
        <v>32</v>
      </c>
      <c r="C24" s="23" t="s">
        <v>8</v>
      </c>
      <c r="D24" s="21">
        <v>27</v>
      </c>
      <c r="E24" s="25">
        <v>44.099</v>
      </c>
      <c r="F24" s="21">
        <v>8</v>
      </c>
      <c r="G24" s="25">
        <v>63.2016</v>
      </c>
      <c r="H24" s="21">
        <v>22</v>
      </c>
      <c r="I24" s="11">
        <v>49.1225</v>
      </c>
      <c r="J24" s="8">
        <v>31</v>
      </c>
      <c r="K24" s="11">
        <v>39.078</v>
      </c>
      <c r="L24" s="11">
        <f t="shared" si="0"/>
        <v>195.5011</v>
      </c>
      <c r="M24" s="19">
        <v>18</v>
      </c>
    </row>
    <row r="25" spans="1:13" ht="15">
      <c r="A25" s="24" t="s">
        <v>110</v>
      </c>
      <c r="B25" s="22" t="s">
        <v>54</v>
      </c>
      <c r="C25" s="23" t="s">
        <v>4</v>
      </c>
      <c r="D25" s="21">
        <v>22</v>
      </c>
      <c r="E25" s="25">
        <v>49.1225</v>
      </c>
      <c r="F25" s="21">
        <v>22</v>
      </c>
      <c r="G25" s="25">
        <v>49.1225</v>
      </c>
      <c r="H25" s="21">
        <v>41</v>
      </c>
      <c r="I25" s="11">
        <v>30.0465</v>
      </c>
      <c r="J25" s="8">
        <v>5</v>
      </c>
      <c r="K25" s="11">
        <v>66.2211</v>
      </c>
      <c r="L25" s="11">
        <f t="shared" si="0"/>
        <v>194.51260000000002</v>
      </c>
      <c r="M25" s="19">
        <v>19</v>
      </c>
    </row>
    <row r="26" spans="1:13" ht="15">
      <c r="A26" s="24" t="s">
        <v>110</v>
      </c>
      <c r="B26" s="22" t="s">
        <v>67</v>
      </c>
      <c r="C26" s="23" t="s">
        <v>4</v>
      </c>
      <c r="D26" s="21">
        <v>18</v>
      </c>
      <c r="E26" s="25">
        <v>53.1431</v>
      </c>
      <c r="F26" s="21">
        <v>36</v>
      </c>
      <c r="G26" s="25">
        <v>35.063</v>
      </c>
      <c r="H26" s="21">
        <v>10</v>
      </c>
      <c r="I26" s="11">
        <v>61.1891</v>
      </c>
      <c r="J26" s="8">
        <v>26</v>
      </c>
      <c r="K26" s="11">
        <v>44.099</v>
      </c>
      <c r="L26" s="11">
        <f t="shared" si="0"/>
        <v>193.49419999999998</v>
      </c>
      <c r="M26" s="19">
        <v>20</v>
      </c>
    </row>
    <row r="27" spans="1:13" ht="15">
      <c r="A27" s="24" t="s">
        <v>107</v>
      </c>
      <c r="B27" s="22" t="s">
        <v>45</v>
      </c>
      <c r="C27" s="23" t="s">
        <v>2</v>
      </c>
      <c r="D27" s="21">
        <v>29</v>
      </c>
      <c r="E27" s="25">
        <v>42.0903</v>
      </c>
      <c r="F27" s="21">
        <v>27</v>
      </c>
      <c r="G27" s="25">
        <v>44.099</v>
      </c>
      <c r="H27" s="21">
        <v>26</v>
      </c>
      <c r="I27" s="11">
        <v>45.1035</v>
      </c>
      <c r="J27" s="8">
        <v>9</v>
      </c>
      <c r="K27" s="11">
        <v>62.1953</v>
      </c>
      <c r="L27" s="11">
        <f t="shared" si="0"/>
        <v>193.4881</v>
      </c>
      <c r="M27" s="19">
        <v>21</v>
      </c>
    </row>
    <row r="28" spans="1:13" ht="15">
      <c r="A28" s="24" t="s">
        <v>112</v>
      </c>
      <c r="B28" s="22" t="s">
        <v>56</v>
      </c>
      <c r="C28" s="23" t="s">
        <v>2</v>
      </c>
      <c r="D28" s="21">
        <v>28</v>
      </c>
      <c r="E28" s="25">
        <v>43.0946</v>
      </c>
      <c r="F28" s="21">
        <v>24</v>
      </c>
      <c r="G28" s="25">
        <v>47.1128</v>
      </c>
      <c r="H28" s="21">
        <v>23</v>
      </c>
      <c r="I28" s="11">
        <v>48.1176</v>
      </c>
      <c r="J28" s="8">
        <v>19</v>
      </c>
      <c r="K28" s="11">
        <v>51.1326</v>
      </c>
      <c r="L28" s="11">
        <f t="shared" si="0"/>
        <v>189.4576</v>
      </c>
      <c r="M28" s="19">
        <v>22</v>
      </c>
    </row>
    <row r="29" spans="1:13" ht="15">
      <c r="A29" s="24" t="s">
        <v>107</v>
      </c>
      <c r="B29" s="22" t="s">
        <v>53</v>
      </c>
      <c r="C29" s="23" t="s">
        <v>7</v>
      </c>
      <c r="D29" s="21">
        <v>37</v>
      </c>
      <c r="E29" s="25">
        <v>34.0595</v>
      </c>
      <c r="F29" s="21">
        <v>33</v>
      </c>
      <c r="G29" s="25">
        <v>38.0741</v>
      </c>
      <c r="H29" s="21">
        <v>14</v>
      </c>
      <c r="I29" s="11">
        <v>57.1653</v>
      </c>
      <c r="J29" s="8">
        <v>12</v>
      </c>
      <c r="K29" s="11">
        <v>59.177</v>
      </c>
      <c r="L29" s="11">
        <f t="shared" si="0"/>
        <v>188.4759</v>
      </c>
      <c r="M29" s="19">
        <v>23</v>
      </c>
    </row>
    <row r="30" spans="1:13" ht="15">
      <c r="A30" s="24" t="s">
        <v>107</v>
      </c>
      <c r="B30" s="22" t="s">
        <v>49</v>
      </c>
      <c r="C30" s="23" t="s">
        <v>2</v>
      </c>
      <c r="D30" s="21">
        <v>35</v>
      </c>
      <c r="E30" s="25">
        <v>36.0666</v>
      </c>
      <c r="F30" s="21">
        <v>13</v>
      </c>
      <c r="G30" s="25">
        <v>58.1711</v>
      </c>
      <c r="H30" s="21">
        <v>24</v>
      </c>
      <c r="I30" s="11">
        <v>47.1128</v>
      </c>
      <c r="J30" s="8">
        <v>24</v>
      </c>
      <c r="K30" s="11">
        <v>46.1081</v>
      </c>
      <c r="L30" s="11">
        <f t="shared" si="0"/>
        <v>187.45860000000002</v>
      </c>
      <c r="M30" s="19">
        <v>24</v>
      </c>
    </row>
    <row r="31" spans="1:13" ht="15">
      <c r="A31" s="24" t="s">
        <v>112</v>
      </c>
      <c r="B31" s="22" t="s">
        <v>30</v>
      </c>
      <c r="C31" s="23" t="s">
        <v>8</v>
      </c>
      <c r="D31" s="21">
        <v>42</v>
      </c>
      <c r="E31" s="25">
        <v>29.0435</v>
      </c>
      <c r="F31" s="21">
        <v>14</v>
      </c>
      <c r="G31" s="25">
        <v>57.1653</v>
      </c>
      <c r="H31" s="21">
        <v>3</v>
      </c>
      <c r="I31" s="11">
        <v>68.2346</v>
      </c>
      <c r="J31" s="8">
        <v>39</v>
      </c>
      <c r="K31" s="11">
        <v>30.0465</v>
      </c>
      <c r="L31" s="11">
        <f t="shared" si="0"/>
        <v>184.4899</v>
      </c>
      <c r="M31" s="19">
        <v>25</v>
      </c>
    </row>
    <row r="32" spans="1:13" ht="15">
      <c r="A32" s="24" t="s">
        <v>110</v>
      </c>
      <c r="B32" s="22" t="s">
        <v>47</v>
      </c>
      <c r="C32" s="23" t="s">
        <v>5</v>
      </c>
      <c r="D32" s="21">
        <v>32</v>
      </c>
      <c r="E32" s="25">
        <v>39.078</v>
      </c>
      <c r="F32" s="21">
        <v>11</v>
      </c>
      <c r="G32" s="25">
        <v>60.183</v>
      </c>
      <c r="H32" s="21">
        <v>46</v>
      </c>
      <c r="I32" s="11">
        <v>25.0325</v>
      </c>
      <c r="J32" s="8">
        <v>11</v>
      </c>
      <c r="K32" s="11">
        <v>60.183</v>
      </c>
      <c r="L32" s="11">
        <f t="shared" si="0"/>
        <v>184.4765</v>
      </c>
      <c r="M32" s="19">
        <v>26</v>
      </c>
    </row>
    <row r="33" spans="1:13" ht="15">
      <c r="A33" s="24" t="s">
        <v>110</v>
      </c>
      <c r="B33" s="22" t="s">
        <v>90</v>
      </c>
      <c r="C33" s="23" t="s">
        <v>4</v>
      </c>
      <c r="D33" s="21">
        <v>49</v>
      </c>
      <c r="E33" s="25">
        <v>22.0253</v>
      </c>
      <c r="F33" s="21">
        <v>16</v>
      </c>
      <c r="G33" s="25">
        <v>55.154</v>
      </c>
      <c r="H33" s="21">
        <v>9</v>
      </c>
      <c r="I33" s="11">
        <v>62.1953</v>
      </c>
      <c r="J33" s="8">
        <v>30</v>
      </c>
      <c r="K33" s="11">
        <v>40.082</v>
      </c>
      <c r="L33" s="11">
        <f t="shared" si="0"/>
        <v>179.4566</v>
      </c>
      <c r="M33" s="19">
        <v>27</v>
      </c>
    </row>
    <row r="34" spans="1:13" ht="15">
      <c r="A34" s="24" t="s">
        <v>112</v>
      </c>
      <c r="B34" s="22" t="s">
        <v>82</v>
      </c>
      <c r="C34" s="23" t="s">
        <v>2</v>
      </c>
      <c r="D34" s="21">
        <v>53</v>
      </c>
      <c r="E34" s="25">
        <v>18.0171</v>
      </c>
      <c r="F34" s="21">
        <v>41</v>
      </c>
      <c r="G34" s="25">
        <v>30.0465</v>
      </c>
      <c r="H34" s="21">
        <v>7</v>
      </c>
      <c r="I34" s="11">
        <v>64.208</v>
      </c>
      <c r="J34" s="8">
        <v>7</v>
      </c>
      <c r="K34" s="11">
        <v>64.208</v>
      </c>
      <c r="L34" s="11">
        <f t="shared" si="0"/>
        <v>176.4796</v>
      </c>
      <c r="M34" s="19">
        <v>28</v>
      </c>
    </row>
    <row r="35" spans="1:13" ht="15">
      <c r="A35" s="24" t="s">
        <v>112</v>
      </c>
      <c r="B35" s="22" t="s">
        <v>77</v>
      </c>
      <c r="C35" s="23" t="s">
        <v>2</v>
      </c>
      <c r="D35" s="21">
        <v>47</v>
      </c>
      <c r="E35" s="25">
        <v>24.03</v>
      </c>
      <c r="F35" s="21">
        <v>12</v>
      </c>
      <c r="G35" s="25">
        <v>59.177</v>
      </c>
      <c r="H35" s="21">
        <v>29</v>
      </c>
      <c r="I35" s="11">
        <v>42.0903</v>
      </c>
      <c r="J35" s="8">
        <v>28</v>
      </c>
      <c r="K35" s="11">
        <v>42.0903</v>
      </c>
      <c r="L35" s="11">
        <f t="shared" si="0"/>
        <v>167.3876</v>
      </c>
      <c r="M35" s="19">
        <v>29</v>
      </c>
    </row>
    <row r="36" spans="1:13" ht="15">
      <c r="A36" s="24" t="s">
        <v>110</v>
      </c>
      <c r="B36" s="22" t="s">
        <v>78</v>
      </c>
      <c r="C36" s="23" t="s">
        <v>8</v>
      </c>
      <c r="D36" s="21">
        <v>11</v>
      </c>
      <c r="E36" s="25">
        <v>60.183</v>
      </c>
      <c r="F36" s="21">
        <v>45</v>
      </c>
      <c r="G36" s="25">
        <v>26.0351</v>
      </c>
      <c r="H36" s="21">
        <v>45</v>
      </c>
      <c r="I36" s="11">
        <v>26.0351</v>
      </c>
      <c r="J36" s="8">
        <v>17</v>
      </c>
      <c r="K36" s="11">
        <v>54.1485</v>
      </c>
      <c r="L36" s="11">
        <f t="shared" si="0"/>
        <v>166.4017</v>
      </c>
      <c r="M36" s="19">
        <v>30</v>
      </c>
    </row>
    <row r="37" spans="1:13" ht="15">
      <c r="A37" s="24" t="s">
        <v>110</v>
      </c>
      <c r="B37" s="22" t="s">
        <v>42</v>
      </c>
      <c r="C37" s="23" t="s">
        <v>5</v>
      </c>
      <c r="D37" s="21">
        <v>26</v>
      </c>
      <c r="E37" s="25">
        <v>45.1035</v>
      </c>
      <c r="F37" s="21">
        <v>15</v>
      </c>
      <c r="G37" s="25">
        <v>56.1596</v>
      </c>
      <c r="H37" s="21">
        <v>35</v>
      </c>
      <c r="I37" s="11">
        <v>36.0666</v>
      </c>
      <c r="J37" s="8">
        <v>44</v>
      </c>
      <c r="K37" s="11">
        <v>25.0325</v>
      </c>
      <c r="L37" s="11">
        <f t="shared" si="0"/>
        <v>162.3622</v>
      </c>
      <c r="M37" s="19">
        <v>31</v>
      </c>
    </row>
    <row r="38" spans="1:13" ht="15">
      <c r="A38" s="24" t="s">
        <v>107</v>
      </c>
      <c r="B38" s="22" t="s">
        <v>73</v>
      </c>
      <c r="C38" s="23" t="s">
        <v>2</v>
      </c>
      <c r="D38" s="21">
        <v>41</v>
      </c>
      <c r="E38" s="25">
        <v>30.0465</v>
      </c>
      <c r="F38" s="21">
        <v>45</v>
      </c>
      <c r="G38" s="25">
        <v>26.0351</v>
      </c>
      <c r="H38" s="21">
        <v>16</v>
      </c>
      <c r="I38" s="11">
        <v>55.154</v>
      </c>
      <c r="J38" s="8">
        <v>20</v>
      </c>
      <c r="K38" s="11">
        <v>50.1275</v>
      </c>
      <c r="L38" s="11">
        <f t="shared" si="0"/>
        <v>161.3631</v>
      </c>
      <c r="M38" s="19">
        <v>32</v>
      </c>
    </row>
    <row r="39" spans="1:13" ht="15">
      <c r="A39" s="24" t="s">
        <v>112</v>
      </c>
      <c r="B39" s="22" t="s">
        <v>40</v>
      </c>
      <c r="C39" s="23" t="s">
        <v>4</v>
      </c>
      <c r="D39" s="21">
        <v>12</v>
      </c>
      <c r="E39" s="25">
        <v>59.177</v>
      </c>
      <c r="F39" s="21">
        <v>32</v>
      </c>
      <c r="G39" s="25">
        <v>39.078</v>
      </c>
      <c r="H39" s="21">
        <v>32</v>
      </c>
      <c r="I39" s="11">
        <v>39.078</v>
      </c>
      <c r="J39" s="8">
        <v>46</v>
      </c>
      <c r="K39" s="11">
        <v>22.0253</v>
      </c>
      <c r="L39" s="11">
        <f aca="true" t="shared" si="1" ref="L39:L64">E39+G39+I39+K39</f>
        <v>159.35829999999999</v>
      </c>
      <c r="M39" s="19">
        <v>33</v>
      </c>
    </row>
    <row r="40" spans="1:13" ht="15">
      <c r="A40" s="24" t="s">
        <v>107</v>
      </c>
      <c r="B40" s="22" t="s">
        <v>44</v>
      </c>
      <c r="C40" s="23" t="s">
        <v>4</v>
      </c>
      <c r="D40" s="21">
        <v>34</v>
      </c>
      <c r="E40" s="25">
        <v>37.0703</v>
      </c>
      <c r="F40" s="21">
        <v>23</v>
      </c>
      <c r="G40" s="25">
        <v>48.1176</v>
      </c>
      <c r="H40" s="21">
        <v>36</v>
      </c>
      <c r="I40" s="11">
        <v>35.063</v>
      </c>
      <c r="J40" s="8">
        <v>32</v>
      </c>
      <c r="K40" s="11">
        <v>38.0741</v>
      </c>
      <c r="L40" s="11">
        <f t="shared" si="1"/>
        <v>158.32500000000002</v>
      </c>
      <c r="M40" s="19">
        <v>34</v>
      </c>
    </row>
    <row r="41" spans="1:13" ht="15">
      <c r="A41" s="24" t="s">
        <v>113</v>
      </c>
      <c r="B41" s="22" t="s">
        <v>37</v>
      </c>
      <c r="C41" s="23" t="s">
        <v>8</v>
      </c>
      <c r="D41" s="21">
        <v>48</v>
      </c>
      <c r="E41" s="25">
        <v>23.0276</v>
      </c>
      <c r="F41" s="21">
        <v>30</v>
      </c>
      <c r="G41" s="25">
        <v>41.0861</v>
      </c>
      <c r="H41" s="21">
        <v>28</v>
      </c>
      <c r="I41" s="11">
        <v>43.0946</v>
      </c>
      <c r="J41" s="8">
        <v>27</v>
      </c>
      <c r="K41" s="11">
        <v>43.0946</v>
      </c>
      <c r="L41" s="11">
        <f t="shared" si="1"/>
        <v>150.3029</v>
      </c>
      <c r="M41" s="19">
        <v>35</v>
      </c>
    </row>
    <row r="42" spans="1:13" ht="15">
      <c r="A42" s="24" t="s">
        <v>110</v>
      </c>
      <c r="B42" s="22" t="s">
        <v>109</v>
      </c>
      <c r="C42" s="23" t="s">
        <v>8</v>
      </c>
      <c r="D42" s="21"/>
      <c r="E42" s="25"/>
      <c r="F42" s="21">
        <v>20</v>
      </c>
      <c r="G42" s="25">
        <v>51.1326</v>
      </c>
      <c r="H42" s="21">
        <v>17</v>
      </c>
      <c r="I42" s="11">
        <v>54.1485</v>
      </c>
      <c r="J42" s="8">
        <v>29</v>
      </c>
      <c r="K42" s="11">
        <v>41.0861</v>
      </c>
      <c r="L42" s="11">
        <f t="shared" si="1"/>
        <v>146.3672</v>
      </c>
      <c r="M42" s="19">
        <v>36</v>
      </c>
    </row>
    <row r="43" spans="1:13" ht="15">
      <c r="A43" s="24" t="s">
        <v>110</v>
      </c>
      <c r="B43" s="22" t="s">
        <v>34</v>
      </c>
      <c r="C43" s="23" t="s">
        <v>2</v>
      </c>
      <c r="D43" s="21">
        <v>38</v>
      </c>
      <c r="E43" s="25">
        <v>33.0561</v>
      </c>
      <c r="F43" s="21">
        <v>34</v>
      </c>
      <c r="G43" s="25">
        <v>37.0703</v>
      </c>
      <c r="H43" s="21">
        <v>34</v>
      </c>
      <c r="I43" s="11">
        <v>37.0703</v>
      </c>
      <c r="J43" s="8">
        <v>33</v>
      </c>
      <c r="K43" s="11">
        <v>37.0703</v>
      </c>
      <c r="L43" s="11">
        <f t="shared" si="1"/>
        <v>144.267</v>
      </c>
      <c r="M43" s="19">
        <v>37</v>
      </c>
    </row>
    <row r="44" spans="1:13" ht="15">
      <c r="A44" s="24" t="s">
        <v>107</v>
      </c>
      <c r="B44" s="22" t="s">
        <v>36</v>
      </c>
      <c r="C44" s="23" t="s">
        <v>3</v>
      </c>
      <c r="D44" s="21">
        <v>36</v>
      </c>
      <c r="E44" s="25">
        <v>35.063</v>
      </c>
      <c r="F44" s="21">
        <v>21</v>
      </c>
      <c r="G44" s="25">
        <v>50.1275</v>
      </c>
      <c r="H44" s="21">
        <v>20</v>
      </c>
      <c r="I44" s="11">
        <v>51.1326</v>
      </c>
      <c r="J44" s="8"/>
      <c r="K44" s="11"/>
      <c r="L44" s="11">
        <f t="shared" si="1"/>
        <v>136.3231</v>
      </c>
      <c r="M44" s="19">
        <v>38</v>
      </c>
    </row>
    <row r="45" spans="1:13" ht="15">
      <c r="A45" s="24" t="s">
        <v>107</v>
      </c>
      <c r="B45" s="22" t="s">
        <v>72</v>
      </c>
      <c r="C45" s="23" t="s">
        <v>4</v>
      </c>
      <c r="D45" s="21">
        <v>3</v>
      </c>
      <c r="E45" s="25">
        <v>68.2346</v>
      </c>
      <c r="F45" s="21"/>
      <c r="G45" s="25"/>
      <c r="H45" s="21">
        <v>39</v>
      </c>
      <c r="I45" s="11">
        <v>32.0528</v>
      </c>
      <c r="J45" s="8">
        <v>36</v>
      </c>
      <c r="K45" s="11">
        <v>33.0561</v>
      </c>
      <c r="L45" s="11">
        <f t="shared" si="1"/>
        <v>133.3435</v>
      </c>
      <c r="M45" s="19">
        <v>39</v>
      </c>
    </row>
    <row r="46" spans="1:13" ht="15">
      <c r="A46" s="24" t="s">
        <v>110</v>
      </c>
      <c r="B46" s="22" t="s">
        <v>60</v>
      </c>
      <c r="C46" s="23" t="s">
        <v>4</v>
      </c>
      <c r="D46" s="21">
        <v>44</v>
      </c>
      <c r="E46" s="25">
        <v>27.0378</v>
      </c>
      <c r="F46" s="21">
        <v>45</v>
      </c>
      <c r="G46" s="25">
        <v>26.0351</v>
      </c>
      <c r="H46" s="21">
        <v>21</v>
      </c>
      <c r="I46" s="11">
        <v>50.1275</v>
      </c>
      <c r="J46" s="8">
        <v>40</v>
      </c>
      <c r="K46" s="11">
        <v>29.0435</v>
      </c>
      <c r="L46" s="11">
        <f t="shared" si="1"/>
        <v>132.2439</v>
      </c>
      <c r="M46" s="19">
        <v>40</v>
      </c>
    </row>
    <row r="47" spans="1:13" ht="15">
      <c r="A47" s="24" t="s">
        <v>113</v>
      </c>
      <c r="B47" s="22" t="s">
        <v>97</v>
      </c>
      <c r="C47" s="23" t="s">
        <v>4</v>
      </c>
      <c r="D47" s="21">
        <v>24</v>
      </c>
      <c r="E47" s="25">
        <v>47.1128</v>
      </c>
      <c r="F47" s="21">
        <v>45</v>
      </c>
      <c r="G47" s="25">
        <v>26.0351</v>
      </c>
      <c r="H47" s="21">
        <v>47</v>
      </c>
      <c r="I47" s="11">
        <v>23.0276</v>
      </c>
      <c r="J47" s="8">
        <v>37</v>
      </c>
      <c r="K47" s="11">
        <v>32.0528</v>
      </c>
      <c r="L47" s="11">
        <f t="shared" si="1"/>
        <v>128.2283</v>
      </c>
      <c r="M47" s="19">
        <v>41</v>
      </c>
    </row>
    <row r="48" spans="1:13" ht="15">
      <c r="A48" s="24" t="s">
        <v>112</v>
      </c>
      <c r="B48" s="22" t="s">
        <v>52</v>
      </c>
      <c r="C48" s="23" t="s">
        <v>5</v>
      </c>
      <c r="D48" s="21">
        <v>33</v>
      </c>
      <c r="E48" s="25">
        <v>38.0741</v>
      </c>
      <c r="F48" s="21">
        <v>42</v>
      </c>
      <c r="G48" s="25">
        <v>29.0435</v>
      </c>
      <c r="H48" s="21">
        <v>31</v>
      </c>
      <c r="I48" s="11">
        <v>40.082</v>
      </c>
      <c r="J48" s="8">
        <v>46</v>
      </c>
      <c r="K48" s="11">
        <v>21.0231</v>
      </c>
      <c r="L48" s="11">
        <f t="shared" si="1"/>
        <v>128.2227</v>
      </c>
      <c r="M48" s="19">
        <v>42</v>
      </c>
    </row>
    <row r="49" spans="1:13" ht="15">
      <c r="A49" s="24" t="s">
        <v>112</v>
      </c>
      <c r="B49" s="22" t="s">
        <v>111</v>
      </c>
      <c r="C49" s="23" t="s">
        <v>2</v>
      </c>
      <c r="D49" s="21"/>
      <c r="E49" s="25"/>
      <c r="F49" s="21">
        <v>40</v>
      </c>
      <c r="G49" s="25">
        <v>31.0496</v>
      </c>
      <c r="H49" s="21">
        <v>43</v>
      </c>
      <c r="I49" s="11">
        <v>28.0406</v>
      </c>
      <c r="J49" s="8">
        <v>22</v>
      </c>
      <c r="K49" s="11">
        <v>48.1176</v>
      </c>
      <c r="L49" s="11">
        <f t="shared" si="1"/>
        <v>107.2078</v>
      </c>
      <c r="M49" s="19">
        <v>43</v>
      </c>
    </row>
    <row r="50" spans="1:13" ht="15">
      <c r="A50" s="24" t="s">
        <v>112</v>
      </c>
      <c r="B50" s="22" t="s">
        <v>57</v>
      </c>
      <c r="C50" s="23" t="s">
        <v>7</v>
      </c>
      <c r="D50" s="21">
        <v>43</v>
      </c>
      <c r="E50" s="25">
        <v>28.0406</v>
      </c>
      <c r="F50" s="21">
        <v>43</v>
      </c>
      <c r="G50" s="25">
        <v>28.0406</v>
      </c>
      <c r="H50" s="21">
        <v>44</v>
      </c>
      <c r="I50" s="11">
        <v>27.0378</v>
      </c>
      <c r="J50" s="8">
        <v>46</v>
      </c>
      <c r="K50" s="11">
        <v>20.021</v>
      </c>
      <c r="L50" s="11">
        <f t="shared" si="1"/>
        <v>103.14</v>
      </c>
      <c r="M50" s="19">
        <v>44</v>
      </c>
    </row>
    <row r="51" spans="1:13" ht="15">
      <c r="A51" s="24" t="s">
        <v>112</v>
      </c>
      <c r="B51" s="22" t="s">
        <v>114</v>
      </c>
      <c r="C51" s="23" t="s">
        <v>5</v>
      </c>
      <c r="D51" s="21">
        <v>53</v>
      </c>
      <c r="E51" s="25">
        <v>17.0153</v>
      </c>
      <c r="F51" s="21"/>
      <c r="G51" s="25"/>
      <c r="H51" s="21">
        <v>19</v>
      </c>
      <c r="I51" s="11">
        <v>52.1378</v>
      </c>
      <c r="J51" s="8">
        <v>38</v>
      </c>
      <c r="K51" s="11">
        <v>31.0496</v>
      </c>
      <c r="L51" s="11">
        <f t="shared" si="1"/>
        <v>100.2027</v>
      </c>
      <c r="M51" s="19">
        <v>45</v>
      </c>
    </row>
    <row r="52" spans="1:13" ht="15">
      <c r="A52" s="24" t="s">
        <v>110</v>
      </c>
      <c r="B52" s="22" t="s">
        <v>63</v>
      </c>
      <c r="C52" s="23" t="s">
        <v>5</v>
      </c>
      <c r="D52" s="21">
        <v>25</v>
      </c>
      <c r="E52" s="25">
        <v>46.1081</v>
      </c>
      <c r="F52" s="21"/>
      <c r="G52" s="25"/>
      <c r="H52" s="21">
        <v>42</v>
      </c>
      <c r="I52" s="11">
        <v>29.0435</v>
      </c>
      <c r="J52" s="8">
        <v>45</v>
      </c>
      <c r="K52" s="11">
        <v>24.03</v>
      </c>
      <c r="L52" s="11">
        <f t="shared" si="1"/>
        <v>99.1816</v>
      </c>
      <c r="M52" s="19">
        <v>46</v>
      </c>
    </row>
    <row r="53" spans="1:13" ht="15">
      <c r="A53" s="24" t="s">
        <v>113</v>
      </c>
      <c r="B53" s="22" t="s">
        <v>62</v>
      </c>
      <c r="C53" s="23" t="s">
        <v>2</v>
      </c>
      <c r="D53" s="21"/>
      <c r="E53" s="25"/>
      <c r="F53" s="21">
        <v>38</v>
      </c>
      <c r="G53" s="25">
        <v>33.0561</v>
      </c>
      <c r="H53" s="21"/>
      <c r="I53" s="11"/>
      <c r="J53" s="8">
        <v>6</v>
      </c>
      <c r="K53" s="11">
        <v>65.2145</v>
      </c>
      <c r="L53" s="11">
        <f t="shared" si="1"/>
        <v>98.2706</v>
      </c>
      <c r="M53" s="19">
        <v>47</v>
      </c>
    </row>
    <row r="54" spans="1:13" ht="15">
      <c r="A54" s="24" t="s">
        <v>107</v>
      </c>
      <c r="B54" s="22" t="s">
        <v>43</v>
      </c>
      <c r="C54" s="23" t="s">
        <v>3</v>
      </c>
      <c r="D54" s="21">
        <v>52</v>
      </c>
      <c r="E54" s="25">
        <v>19.019</v>
      </c>
      <c r="F54" s="21">
        <v>25</v>
      </c>
      <c r="G54" s="25">
        <v>46.1081</v>
      </c>
      <c r="H54" s="21"/>
      <c r="I54" s="11"/>
      <c r="J54" s="8">
        <v>43</v>
      </c>
      <c r="K54" s="11">
        <v>26.0351</v>
      </c>
      <c r="L54" s="11">
        <f t="shared" si="1"/>
        <v>91.1622</v>
      </c>
      <c r="M54" s="19">
        <v>48</v>
      </c>
    </row>
    <row r="55" spans="1:13" ht="15">
      <c r="A55" s="24" t="s">
        <v>107</v>
      </c>
      <c r="B55" s="22" t="s">
        <v>64</v>
      </c>
      <c r="C55" s="23" t="s">
        <v>5</v>
      </c>
      <c r="D55" s="21">
        <v>19</v>
      </c>
      <c r="E55" s="25">
        <v>52.1378</v>
      </c>
      <c r="F55" s="21"/>
      <c r="G55" s="25"/>
      <c r="H55" s="21">
        <v>47</v>
      </c>
      <c r="I55" s="11">
        <v>24.03</v>
      </c>
      <c r="J55" s="8"/>
      <c r="K55" s="11"/>
      <c r="L55" s="11">
        <f t="shared" si="1"/>
        <v>76.1678</v>
      </c>
      <c r="M55" s="19">
        <v>49</v>
      </c>
    </row>
    <row r="56" spans="1:13" ht="15">
      <c r="A56" s="24" t="s">
        <v>110</v>
      </c>
      <c r="B56" s="22" t="s">
        <v>46</v>
      </c>
      <c r="C56" s="23" t="s">
        <v>4</v>
      </c>
      <c r="D56" s="21">
        <v>46</v>
      </c>
      <c r="E56" s="25">
        <v>25.0325</v>
      </c>
      <c r="F56" s="21"/>
      <c r="G56" s="25"/>
      <c r="H56" s="21">
        <v>25</v>
      </c>
      <c r="I56" s="11">
        <v>46.1081</v>
      </c>
      <c r="J56" s="8"/>
      <c r="K56" s="11"/>
      <c r="L56" s="11">
        <f t="shared" si="1"/>
        <v>71.1406</v>
      </c>
      <c r="M56" s="19">
        <v>50</v>
      </c>
    </row>
    <row r="57" spans="1:13" ht="15">
      <c r="A57" s="24" t="s">
        <v>113</v>
      </c>
      <c r="B57" s="22" t="s">
        <v>31</v>
      </c>
      <c r="C57" s="23" t="s">
        <v>3</v>
      </c>
      <c r="D57" s="21">
        <v>50</v>
      </c>
      <c r="E57" s="25">
        <v>21.0231</v>
      </c>
      <c r="F57" s="21">
        <v>28</v>
      </c>
      <c r="G57" s="25">
        <v>43.0946</v>
      </c>
      <c r="H57" s="21"/>
      <c r="I57" s="11"/>
      <c r="J57" s="8"/>
      <c r="K57" s="11"/>
      <c r="L57" s="11">
        <f t="shared" si="1"/>
        <v>64.1177</v>
      </c>
      <c r="M57" s="19">
        <v>51</v>
      </c>
    </row>
    <row r="58" spans="1:13" ht="15">
      <c r="A58" s="24" t="s">
        <v>107</v>
      </c>
      <c r="B58" s="22" t="s">
        <v>66</v>
      </c>
      <c r="C58" s="23" t="s">
        <v>2</v>
      </c>
      <c r="D58" s="21">
        <v>15</v>
      </c>
      <c r="E58" s="25">
        <v>56.1596</v>
      </c>
      <c r="F58" s="21"/>
      <c r="G58" s="25"/>
      <c r="H58" s="21"/>
      <c r="I58" s="11"/>
      <c r="J58" s="8"/>
      <c r="K58" s="11"/>
      <c r="L58" s="11">
        <f t="shared" si="1"/>
        <v>56.1596</v>
      </c>
      <c r="M58" s="19">
        <v>52</v>
      </c>
    </row>
    <row r="59" spans="1:13" ht="15">
      <c r="A59" s="24" t="s">
        <v>107</v>
      </c>
      <c r="B59" s="22" t="s">
        <v>91</v>
      </c>
      <c r="C59" s="23" t="s">
        <v>5</v>
      </c>
      <c r="D59" s="21">
        <v>39</v>
      </c>
      <c r="E59" s="25">
        <v>32.0528</v>
      </c>
      <c r="F59" s="21"/>
      <c r="G59" s="25"/>
      <c r="H59" s="21"/>
      <c r="I59" s="11"/>
      <c r="J59" s="8">
        <v>46</v>
      </c>
      <c r="K59" s="11">
        <v>23.0276</v>
      </c>
      <c r="L59" s="11">
        <f t="shared" si="1"/>
        <v>55.0804</v>
      </c>
      <c r="M59" s="19">
        <v>53</v>
      </c>
    </row>
    <row r="60" spans="1:13" ht="15">
      <c r="A60" s="24" t="s">
        <v>107</v>
      </c>
      <c r="B60" s="22" t="s">
        <v>92</v>
      </c>
      <c r="C60" s="23" t="s">
        <v>5</v>
      </c>
      <c r="D60" s="21">
        <v>20</v>
      </c>
      <c r="E60" s="25">
        <v>51.1326</v>
      </c>
      <c r="F60" s="21"/>
      <c r="G60" s="25"/>
      <c r="H60" s="21"/>
      <c r="I60" s="11"/>
      <c r="J60" s="8"/>
      <c r="K60" s="11"/>
      <c r="L60" s="11">
        <f t="shared" si="1"/>
        <v>51.1326</v>
      </c>
      <c r="M60" s="19">
        <v>54</v>
      </c>
    </row>
    <row r="61" spans="1:13" ht="15">
      <c r="A61" s="24" t="s">
        <v>112</v>
      </c>
      <c r="B61" s="22" t="s">
        <v>35</v>
      </c>
      <c r="C61" s="23" t="s">
        <v>8</v>
      </c>
      <c r="D61" s="21">
        <v>51</v>
      </c>
      <c r="E61" s="25">
        <v>20.021</v>
      </c>
      <c r="F61" s="21">
        <v>44</v>
      </c>
      <c r="G61" s="25">
        <v>27.0378</v>
      </c>
      <c r="H61" s="21"/>
      <c r="I61" s="11"/>
      <c r="J61" s="8"/>
      <c r="K61" s="11"/>
      <c r="L61" s="11">
        <f t="shared" si="1"/>
        <v>47.058800000000005</v>
      </c>
      <c r="M61" s="19">
        <v>55</v>
      </c>
    </row>
    <row r="62" spans="1:13" ht="15">
      <c r="A62" s="24" t="s">
        <v>107</v>
      </c>
      <c r="B62" s="22" t="s">
        <v>108</v>
      </c>
      <c r="C62" s="23" t="s">
        <v>8</v>
      </c>
      <c r="D62" s="21"/>
      <c r="E62" s="25"/>
      <c r="F62" s="21"/>
      <c r="G62" s="25">
        <v>0</v>
      </c>
      <c r="H62" s="21">
        <v>33</v>
      </c>
      <c r="I62" s="11">
        <v>38.0741</v>
      </c>
      <c r="J62" s="8"/>
      <c r="K62" s="11"/>
      <c r="L62" s="11">
        <f t="shared" si="1"/>
        <v>38.0741</v>
      </c>
      <c r="M62" s="19">
        <v>56</v>
      </c>
    </row>
    <row r="63" spans="1:13" ht="15">
      <c r="A63" s="24" t="s">
        <v>110</v>
      </c>
      <c r="B63" s="22" t="s">
        <v>79</v>
      </c>
      <c r="C63" s="23" t="s">
        <v>80</v>
      </c>
      <c r="D63" s="21">
        <v>40</v>
      </c>
      <c r="E63" s="25">
        <v>31.0496</v>
      </c>
      <c r="F63" s="21"/>
      <c r="G63" s="25"/>
      <c r="H63" s="21"/>
      <c r="I63" s="11"/>
      <c r="J63" s="8"/>
      <c r="K63" s="11"/>
      <c r="L63" s="11">
        <f t="shared" si="1"/>
        <v>31.0496</v>
      </c>
      <c r="M63" s="19">
        <v>57</v>
      </c>
    </row>
    <row r="64" spans="1:13" ht="15">
      <c r="A64" s="24" t="s">
        <v>112</v>
      </c>
      <c r="B64" s="22" t="s">
        <v>83</v>
      </c>
      <c r="C64" s="23" t="s">
        <v>7</v>
      </c>
      <c r="D64" s="21">
        <v>45</v>
      </c>
      <c r="E64" s="25">
        <v>26.0351</v>
      </c>
      <c r="F64" s="21"/>
      <c r="G64" s="25"/>
      <c r="H64" s="21"/>
      <c r="I64" s="11"/>
      <c r="J64" s="8"/>
      <c r="K64" s="11"/>
      <c r="L64" s="11">
        <f t="shared" si="1"/>
        <v>26.0351</v>
      </c>
      <c r="M64" s="19">
        <v>58</v>
      </c>
    </row>
    <row r="65" spans="1:13" ht="15">
      <c r="A65" s="24" t="s">
        <v>107</v>
      </c>
      <c r="B65" s="22" t="s">
        <v>41</v>
      </c>
      <c r="C65" s="23" t="s">
        <v>6</v>
      </c>
      <c r="D65" s="21"/>
      <c r="E65" s="25"/>
      <c r="F65" s="21"/>
      <c r="G65" s="25"/>
      <c r="H65" s="21"/>
      <c r="I65" s="11"/>
      <c r="J65" s="8"/>
      <c r="K65" s="11"/>
      <c r="L65" s="11"/>
      <c r="M65" s="19"/>
    </row>
    <row r="66" spans="1:13" ht="15">
      <c r="A66" s="24" t="s">
        <v>110</v>
      </c>
      <c r="B66" s="22" t="s">
        <v>48</v>
      </c>
      <c r="C66" s="23" t="s">
        <v>6</v>
      </c>
      <c r="D66" s="21"/>
      <c r="E66" s="25"/>
      <c r="F66" s="21"/>
      <c r="G66" s="25"/>
      <c r="H66" s="9"/>
      <c r="I66" s="11"/>
      <c r="J66" s="8"/>
      <c r="K66" s="11"/>
      <c r="L66" s="11"/>
      <c r="M66" s="19"/>
    </row>
    <row r="67" spans="5:7" ht="15">
      <c r="E67" s="43"/>
      <c r="F67" s="44"/>
      <c r="G67" s="43"/>
    </row>
  </sheetData>
  <sheetProtection/>
  <mergeCells count="13">
    <mergeCell ref="A1:J1"/>
    <mergeCell ref="A5:A6"/>
    <mergeCell ref="B5:B6"/>
    <mergeCell ref="D5:E5"/>
    <mergeCell ref="F5:G5"/>
    <mergeCell ref="H5:I5"/>
    <mergeCell ref="J5:K5"/>
    <mergeCell ref="L5:L6"/>
    <mergeCell ref="M5:M6"/>
    <mergeCell ref="C5:C6"/>
    <mergeCell ref="A4:J4"/>
    <mergeCell ref="A3:J3"/>
    <mergeCell ref="A2:J2"/>
  </mergeCells>
  <printOptions/>
  <pageMargins left="0.511811024" right="0.511811024" top="0.787401575" bottom="0.787401575" header="0.31496062" footer="0.31496062"/>
  <pageSetup horizontalDpi="600" verticalDpi="600" orientation="landscape" paperSize="9" r:id="rId3"/>
  <legacyDrawing r:id="rId2"/>
  <oleObjects>
    <oleObject progId="Word.Template.12" shapeId="5363312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7.28125" style="2" bestFit="1" customWidth="1"/>
    <col min="2" max="2" width="33.140625" style="2" bestFit="1" customWidth="1"/>
    <col min="3" max="3" width="11.28125" style="3" bestFit="1" customWidth="1"/>
    <col min="4" max="4" width="6.7109375" style="30" bestFit="1" customWidth="1"/>
    <col min="5" max="5" width="7.8515625" style="35" bestFit="1" customWidth="1"/>
    <col min="6" max="6" width="6.7109375" style="30" bestFit="1" customWidth="1"/>
    <col min="7" max="7" width="7.8515625" style="38" bestFit="1" customWidth="1"/>
    <col min="8" max="8" width="6.7109375" style="7" bestFit="1" customWidth="1"/>
    <col min="9" max="9" width="7.8515625" style="35" bestFit="1" customWidth="1"/>
    <col min="10" max="10" width="6.7109375" style="30" bestFit="1" customWidth="1"/>
    <col min="11" max="12" width="7.8515625" style="35" bestFit="1" customWidth="1"/>
    <col min="13" max="13" width="6.7109375" style="7" bestFit="1" customWidth="1"/>
  </cols>
  <sheetData>
    <row r="1" spans="1:9" ht="18.75">
      <c r="A1" s="90" t="s">
        <v>118</v>
      </c>
      <c r="B1" s="90"/>
      <c r="C1" s="90"/>
      <c r="D1" s="90"/>
      <c r="E1" s="90"/>
      <c r="F1" s="90"/>
      <c r="G1" s="90"/>
      <c r="H1" s="90"/>
      <c r="I1" s="90"/>
    </row>
    <row r="2" spans="1:9" ht="18.75">
      <c r="A2" s="90" t="s">
        <v>0</v>
      </c>
      <c r="B2" s="90"/>
      <c r="C2" s="90"/>
      <c r="D2" s="90"/>
      <c r="E2" s="90"/>
      <c r="F2" s="90"/>
      <c r="G2" s="90"/>
      <c r="H2" s="90"/>
      <c r="I2" s="90"/>
    </row>
    <row r="3" spans="1:9" ht="18.75">
      <c r="A3" s="89">
        <v>43359</v>
      </c>
      <c r="B3" s="90"/>
      <c r="C3" s="90"/>
      <c r="D3" s="90"/>
      <c r="E3" s="90"/>
      <c r="F3" s="90"/>
      <c r="G3" s="90"/>
      <c r="H3" s="90"/>
      <c r="I3" s="90"/>
    </row>
    <row r="4" spans="1:9" ht="23.25">
      <c r="A4" s="87" t="s">
        <v>121</v>
      </c>
      <c r="B4" s="88"/>
      <c r="C4" s="88"/>
      <c r="D4" s="88"/>
      <c r="E4" s="88"/>
      <c r="F4" s="88"/>
      <c r="G4" s="88"/>
      <c r="H4" s="88"/>
      <c r="I4" s="88"/>
    </row>
    <row r="5" spans="1:13" ht="15">
      <c r="A5" s="83" t="s">
        <v>74</v>
      </c>
      <c r="B5" s="83" t="s">
        <v>75</v>
      </c>
      <c r="C5" s="83" t="s">
        <v>1</v>
      </c>
      <c r="D5" s="83" t="s">
        <v>128</v>
      </c>
      <c r="E5" s="83"/>
      <c r="F5" s="83" t="s">
        <v>129</v>
      </c>
      <c r="G5" s="83"/>
      <c r="H5" s="83" t="s">
        <v>130</v>
      </c>
      <c r="I5" s="83"/>
      <c r="J5" s="83" t="s">
        <v>131</v>
      </c>
      <c r="K5" s="83"/>
      <c r="L5" s="91" t="s">
        <v>101</v>
      </c>
      <c r="M5" s="82" t="s">
        <v>100</v>
      </c>
    </row>
    <row r="6" spans="1:13" ht="15">
      <c r="A6" s="83"/>
      <c r="B6" s="83"/>
      <c r="C6" s="83"/>
      <c r="D6" s="29" t="s">
        <v>100</v>
      </c>
      <c r="E6" s="34" t="s">
        <v>101</v>
      </c>
      <c r="F6" s="29" t="s">
        <v>100</v>
      </c>
      <c r="G6" s="34" t="s">
        <v>101</v>
      </c>
      <c r="H6" s="29" t="s">
        <v>100</v>
      </c>
      <c r="I6" s="34" t="s">
        <v>101</v>
      </c>
      <c r="J6" s="29" t="s">
        <v>100</v>
      </c>
      <c r="K6" s="34" t="s">
        <v>101</v>
      </c>
      <c r="L6" s="91"/>
      <c r="M6" s="82"/>
    </row>
    <row r="7" spans="1:13" ht="15">
      <c r="A7" s="24" t="s">
        <v>86</v>
      </c>
      <c r="B7" s="22" t="s">
        <v>27</v>
      </c>
      <c r="C7" s="23" t="s">
        <v>2</v>
      </c>
      <c r="D7" s="21">
        <v>2</v>
      </c>
      <c r="E7" s="25">
        <v>24.03</v>
      </c>
      <c r="F7" s="21">
        <v>1</v>
      </c>
      <c r="G7" s="25">
        <v>25.0325</v>
      </c>
      <c r="H7" s="8">
        <v>9</v>
      </c>
      <c r="I7" s="11">
        <v>17.0153</v>
      </c>
      <c r="J7" s="8">
        <v>2</v>
      </c>
      <c r="K7" s="11">
        <v>24.03</v>
      </c>
      <c r="L7" s="11">
        <f aca="true" t="shared" si="0" ref="L7:L24">E7+G7+I7+K7</f>
        <v>90.1078</v>
      </c>
      <c r="M7" s="8">
        <v>1</v>
      </c>
    </row>
    <row r="8" spans="1:13" ht="15">
      <c r="A8" s="24" t="s">
        <v>86</v>
      </c>
      <c r="B8" s="22" t="s">
        <v>26</v>
      </c>
      <c r="C8" s="23" t="s">
        <v>2</v>
      </c>
      <c r="D8" s="21">
        <v>6</v>
      </c>
      <c r="E8" s="25">
        <v>20.021</v>
      </c>
      <c r="F8" s="21">
        <v>6</v>
      </c>
      <c r="G8" s="25">
        <v>20.021</v>
      </c>
      <c r="H8" s="8">
        <v>1</v>
      </c>
      <c r="I8" s="11">
        <v>25.0325</v>
      </c>
      <c r="J8" s="8">
        <v>1</v>
      </c>
      <c r="K8" s="11">
        <v>25.0325</v>
      </c>
      <c r="L8" s="11">
        <f t="shared" si="0"/>
        <v>90.107</v>
      </c>
      <c r="M8" s="8">
        <v>2</v>
      </c>
    </row>
    <row r="9" spans="1:13" ht="15">
      <c r="A9" s="24" t="s">
        <v>86</v>
      </c>
      <c r="B9" s="22" t="s">
        <v>28</v>
      </c>
      <c r="C9" s="23" t="s">
        <v>7</v>
      </c>
      <c r="D9" s="21">
        <v>3</v>
      </c>
      <c r="E9" s="25">
        <v>23.0276</v>
      </c>
      <c r="F9" s="21">
        <v>2</v>
      </c>
      <c r="G9" s="25">
        <v>24.03</v>
      </c>
      <c r="H9" s="8">
        <v>3</v>
      </c>
      <c r="I9" s="11">
        <v>23.0276</v>
      </c>
      <c r="J9" s="8">
        <v>7</v>
      </c>
      <c r="K9" s="11">
        <v>19.019</v>
      </c>
      <c r="L9" s="11">
        <f t="shared" si="0"/>
        <v>89.10419999999999</v>
      </c>
      <c r="M9" s="8">
        <v>3</v>
      </c>
    </row>
    <row r="10" spans="1:13" ht="15">
      <c r="A10" s="24" t="s">
        <v>86</v>
      </c>
      <c r="B10" s="22" t="s">
        <v>23</v>
      </c>
      <c r="C10" s="23" t="s">
        <v>7</v>
      </c>
      <c r="D10" s="21">
        <v>1</v>
      </c>
      <c r="E10" s="25">
        <v>25.0325</v>
      </c>
      <c r="F10" s="21">
        <v>8</v>
      </c>
      <c r="G10" s="25">
        <v>18.0171</v>
      </c>
      <c r="H10" s="8">
        <v>4</v>
      </c>
      <c r="I10" s="11">
        <v>22.0253</v>
      </c>
      <c r="J10" s="8">
        <v>3</v>
      </c>
      <c r="K10" s="11">
        <v>23.0276</v>
      </c>
      <c r="L10" s="11">
        <f t="shared" si="0"/>
        <v>88.10249999999999</v>
      </c>
      <c r="M10" s="8">
        <v>4</v>
      </c>
    </row>
    <row r="11" spans="1:13" ht="15">
      <c r="A11" s="24" t="s">
        <v>86</v>
      </c>
      <c r="B11" s="22" t="s">
        <v>29</v>
      </c>
      <c r="C11" s="23" t="s">
        <v>5</v>
      </c>
      <c r="D11" s="21">
        <v>4</v>
      </c>
      <c r="E11" s="25">
        <v>22.0253</v>
      </c>
      <c r="F11" s="21">
        <v>3</v>
      </c>
      <c r="G11" s="25">
        <v>23.0276</v>
      </c>
      <c r="H11" s="8">
        <v>5</v>
      </c>
      <c r="I11" s="11">
        <v>21.0231</v>
      </c>
      <c r="J11" s="8">
        <v>4</v>
      </c>
      <c r="K11" s="11">
        <v>22.0253</v>
      </c>
      <c r="L11" s="11">
        <f t="shared" si="0"/>
        <v>88.1013</v>
      </c>
      <c r="M11" s="8">
        <v>5</v>
      </c>
    </row>
    <row r="12" spans="1:13" ht="15">
      <c r="A12" s="24" t="s">
        <v>85</v>
      </c>
      <c r="B12" s="22" t="s">
        <v>96</v>
      </c>
      <c r="C12" s="23" t="s">
        <v>6</v>
      </c>
      <c r="D12" s="21">
        <v>14</v>
      </c>
      <c r="E12" s="25">
        <v>12.0078</v>
      </c>
      <c r="F12" s="21">
        <v>4</v>
      </c>
      <c r="G12" s="25">
        <v>22.0253</v>
      </c>
      <c r="H12" s="8">
        <v>7</v>
      </c>
      <c r="I12" s="11">
        <v>19.019</v>
      </c>
      <c r="J12" s="8">
        <v>6</v>
      </c>
      <c r="K12" s="11">
        <v>20.021</v>
      </c>
      <c r="L12" s="11">
        <f t="shared" si="0"/>
        <v>73.07310000000001</v>
      </c>
      <c r="M12" s="8">
        <v>6</v>
      </c>
    </row>
    <row r="13" spans="1:13" ht="15">
      <c r="A13" s="24" t="s">
        <v>86</v>
      </c>
      <c r="B13" s="22" t="s">
        <v>24</v>
      </c>
      <c r="C13" s="23" t="s">
        <v>2</v>
      </c>
      <c r="D13" s="21">
        <v>12</v>
      </c>
      <c r="E13" s="25">
        <v>14.0105</v>
      </c>
      <c r="F13" s="21">
        <v>10</v>
      </c>
      <c r="G13" s="25">
        <v>16.0136</v>
      </c>
      <c r="H13" s="8">
        <v>2</v>
      </c>
      <c r="I13" s="11">
        <v>24.03</v>
      </c>
      <c r="J13" s="8">
        <v>9</v>
      </c>
      <c r="K13" s="11">
        <v>17.0153</v>
      </c>
      <c r="L13" s="11">
        <f t="shared" si="0"/>
        <v>71.0694</v>
      </c>
      <c r="M13" s="8">
        <v>7</v>
      </c>
    </row>
    <row r="14" spans="1:13" ht="15">
      <c r="A14" s="24" t="s">
        <v>85</v>
      </c>
      <c r="B14" s="22" t="s">
        <v>20</v>
      </c>
      <c r="C14" s="23" t="s">
        <v>2</v>
      </c>
      <c r="D14" s="21">
        <v>13</v>
      </c>
      <c r="E14" s="25">
        <v>13.0091</v>
      </c>
      <c r="F14" s="21">
        <v>7</v>
      </c>
      <c r="G14" s="25">
        <v>19.019</v>
      </c>
      <c r="H14" s="8">
        <v>6</v>
      </c>
      <c r="I14" s="11">
        <v>20.021</v>
      </c>
      <c r="J14" s="8">
        <v>11</v>
      </c>
      <c r="K14" s="11">
        <v>15.012</v>
      </c>
      <c r="L14" s="11">
        <f t="shared" si="0"/>
        <v>67.0611</v>
      </c>
      <c r="M14" s="8">
        <v>8</v>
      </c>
    </row>
    <row r="15" spans="1:13" ht="15">
      <c r="A15" s="24" t="s">
        <v>85</v>
      </c>
      <c r="B15" s="22" t="s">
        <v>21</v>
      </c>
      <c r="C15" s="23" t="s">
        <v>4</v>
      </c>
      <c r="D15" s="21">
        <v>16</v>
      </c>
      <c r="E15" s="25">
        <v>10.0055</v>
      </c>
      <c r="F15" s="21">
        <v>14</v>
      </c>
      <c r="G15" s="25">
        <v>12.0078</v>
      </c>
      <c r="H15" s="8">
        <v>8</v>
      </c>
      <c r="I15" s="11">
        <v>18.0171</v>
      </c>
      <c r="J15" s="8">
        <v>12</v>
      </c>
      <c r="K15" s="11">
        <v>14.0105</v>
      </c>
      <c r="L15" s="11">
        <f t="shared" si="0"/>
        <v>54.0409</v>
      </c>
      <c r="M15" s="8">
        <v>9</v>
      </c>
    </row>
    <row r="16" spans="1:13" ht="15">
      <c r="A16" s="24" t="s">
        <v>86</v>
      </c>
      <c r="B16" s="22" t="s">
        <v>25</v>
      </c>
      <c r="C16" s="23" t="s">
        <v>5</v>
      </c>
      <c r="D16" s="21">
        <v>7</v>
      </c>
      <c r="E16" s="25">
        <v>19.019</v>
      </c>
      <c r="F16" s="21"/>
      <c r="G16" s="25"/>
      <c r="H16" s="8">
        <v>10</v>
      </c>
      <c r="I16" s="11">
        <v>16.0136</v>
      </c>
      <c r="J16" s="8">
        <v>10</v>
      </c>
      <c r="K16" s="11">
        <v>16.0136</v>
      </c>
      <c r="L16" s="11">
        <f t="shared" si="0"/>
        <v>51.0462</v>
      </c>
      <c r="M16" s="8">
        <v>10</v>
      </c>
    </row>
    <row r="17" spans="1:13" ht="15">
      <c r="A17" s="24" t="s">
        <v>86</v>
      </c>
      <c r="B17" s="22" t="s">
        <v>88</v>
      </c>
      <c r="C17" s="23" t="s">
        <v>5</v>
      </c>
      <c r="D17" s="21">
        <v>17</v>
      </c>
      <c r="E17" s="25">
        <v>9.0045</v>
      </c>
      <c r="F17" s="21">
        <v>5</v>
      </c>
      <c r="G17" s="25">
        <v>21.0231</v>
      </c>
      <c r="H17" s="8">
        <v>11</v>
      </c>
      <c r="I17" s="11">
        <v>15.012</v>
      </c>
      <c r="J17" s="8"/>
      <c r="K17" s="11"/>
      <c r="L17" s="11">
        <f t="shared" si="0"/>
        <v>45.0396</v>
      </c>
      <c r="M17" s="8">
        <v>11</v>
      </c>
    </row>
    <row r="18" spans="1:13" ht="15">
      <c r="A18" s="24" t="s">
        <v>85</v>
      </c>
      <c r="B18" s="22" t="s">
        <v>19</v>
      </c>
      <c r="C18" s="23" t="s">
        <v>3</v>
      </c>
      <c r="D18" s="21">
        <v>10</v>
      </c>
      <c r="E18" s="25">
        <v>16.0136</v>
      </c>
      <c r="F18" s="21">
        <v>13</v>
      </c>
      <c r="G18" s="25">
        <v>13.0091</v>
      </c>
      <c r="H18" s="8">
        <v>12</v>
      </c>
      <c r="I18" s="11">
        <v>14.0105</v>
      </c>
      <c r="J18" s="8"/>
      <c r="K18" s="11"/>
      <c r="L18" s="11">
        <f t="shared" si="0"/>
        <v>43.0332</v>
      </c>
      <c r="M18" s="8">
        <v>12</v>
      </c>
    </row>
    <row r="19" spans="1:13" ht="15">
      <c r="A19" s="24" t="s">
        <v>85</v>
      </c>
      <c r="B19" s="22" t="s">
        <v>22</v>
      </c>
      <c r="C19" s="23" t="s">
        <v>5</v>
      </c>
      <c r="D19" s="21">
        <v>5</v>
      </c>
      <c r="E19" s="25">
        <v>21.0231</v>
      </c>
      <c r="F19" s="21"/>
      <c r="G19" s="25"/>
      <c r="H19" s="8"/>
      <c r="I19" s="11"/>
      <c r="J19" s="8">
        <v>5</v>
      </c>
      <c r="K19" s="11">
        <v>21.0231</v>
      </c>
      <c r="L19" s="11">
        <f t="shared" si="0"/>
        <v>42.0462</v>
      </c>
      <c r="M19" s="8">
        <v>13</v>
      </c>
    </row>
    <row r="20" spans="1:13" ht="15">
      <c r="A20" s="24" t="s">
        <v>86</v>
      </c>
      <c r="B20" s="22" t="s">
        <v>99</v>
      </c>
      <c r="C20" s="23" t="s">
        <v>4</v>
      </c>
      <c r="D20" s="21">
        <v>9</v>
      </c>
      <c r="E20" s="25">
        <v>17.0153</v>
      </c>
      <c r="F20" s="21">
        <v>9</v>
      </c>
      <c r="G20" s="25">
        <v>17.0153</v>
      </c>
      <c r="H20" s="8"/>
      <c r="I20" s="11"/>
      <c r="J20" s="8"/>
      <c r="K20" s="11"/>
      <c r="L20" s="11">
        <f t="shared" si="0"/>
        <v>34.0306</v>
      </c>
      <c r="M20" s="8">
        <v>14</v>
      </c>
    </row>
    <row r="21" spans="1:13" ht="15">
      <c r="A21" s="24" t="s">
        <v>85</v>
      </c>
      <c r="B21" s="22" t="s">
        <v>93</v>
      </c>
      <c r="C21" s="23" t="s">
        <v>3</v>
      </c>
      <c r="D21" s="21">
        <v>8</v>
      </c>
      <c r="E21" s="25">
        <v>18.0171</v>
      </c>
      <c r="F21" s="21">
        <v>12</v>
      </c>
      <c r="G21" s="25">
        <v>14.0105</v>
      </c>
      <c r="H21" s="8"/>
      <c r="I21" s="11"/>
      <c r="J21" s="8"/>
      <c r="K21" s="11"/>
      <c r="L21" s="11">
        <f t="shared" si="0"/>
        <v>32.0276</v>
      </c>
      <c r="M21" s="8">
        <v>15</v>
      </c>
    </row>
    <row r="22" spans="1:13" ht="15">
      <c r="A22" s="24" t="s">
        <v>85</v>
      </c>
      <c r="B22" s="64" t="s">
        <v>140</v>
      </c>
      <c r="C22" s="23" t="s">
        <v>4</v>
      </c>
      <c r="D22" s="65"/>
      <c r="E22" s="11"/>
      <c r="F22" s="65"/>
      <c r="G22" s="26"/>
      <c r="H22" s="8"/>
      <c r="I22" s="11"/>
      <c r="J22" s="8">
        <v>8</v>
      </c>
      <c r="K22" s="11">
        <v>18.0171</v>
      </c>
      <c r="L22" s="11">
        <f t="shared" si="0"/>
        <v>18.0171</v>
      </c>
      <c r="M22" s="8">
        <v>16</v>
      </c>
    </row>
    <row r="23" spans="1:13" ht="15">
      <c r="A23" s="24" t="s">
        <v>86</v>
      </c>
      <c r="B23" s="22" t="s">
        <v>76</v>
      </c>
      <c r="C23" s="23" t="s">
        <v>7</v>
      </c>
      <c r="D23" s="21">
        <v>11</v>
      </c>
      <c r="E23" s="25">
        <v>15.012</v>
      </c>
      <c r="F23" s="21"/>
      <c r="G23" s="25"/>
      <c r="H23" s="8"/>
      <c r="I23" s="11"/>
      <c r="J23" s="8"/>
      <c r="K23" s="11"/>
      <c r="L23" s="11">
        <f t="shared" si="0"/>
        <v>15.012</v>
      </c>
      <c r="M23" s="8">
        <v>17</v>
      </c>
    </row>
    <row r="24" spans="1:13" ht="15">
      <c r="A24" s="24" t="s">
        <v>85</v>
      </c>
      <c r="B24" s="22" t="s">
        <v>87</v>
      </c>
      <c r="C24" s="23" t="s">
        <v>2</v>
      </c>
      <c r="D24" s="21">
        <v>15</v>
      </c>
      <c r="E24" s="25">
        <v>11.0066</v>
      </c>
      <c r="F24" s="21"/>
      <c r="G24" s="25"/>
      <c r="H24" s="8"/>
      <c r="I24" s="11"/>
      <c r="J24" s="8"/>
      <c r="K24" s="11"/>
      <c r="L24" s="11">
        <f t="shared" si="0"/>
        <v>11.0066</v>
      </c>
      <c r="M24" s="8">
        <v>18</v>
      </c>
    </row>
  </sheetData>
  <sheetProtection/>
  <mergeCells count="13">
    <mergeCell ref="A3:I3"/>
    <mergeCell ref="A2:I2"/>
    <mergeCell ref="A1:I1"/>
    <mergeCell ref="D5:E5"/>
    <mergeCell ref="F5:G5"/>
    <mergeCell ref="H5:I5"/>
    <mergeCell ref="L5:L6"/>
    <mergeCell ref="M5:M6"/>
    <mergeCell ref="A5:A6"/>
    <mergeCell ref="B5:B6"/>
    <mergeCell ref="C5:C6"/>
    <mergeCell ref="A4:I4"/>
    <mergeCell ref="J5:K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legacyDrawing r:id="rId2"/>
  <oleObjects>
    <oleObject progId="Word.Template.12" shapeId="5364827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D102" sqref="D102"/>
    </sheetView>
  </sheetViews>
  <sheetFormatPr defaultColWidth="9.140625" defaultRowHeight="15"/>
  <cols>
    <col min="1" max="1" width="7.140625" style="2" bestFit="1" customWidth="1"/>
    <col min="2" max="2" width="31.421875" style="2" bestFit="1" customWidth="1"/>
    <col min="3" max="3" width="10.140625" style="3" bestFit="1" customWidth="1"/>
    <col min="4" max="4" width="6.7109375" style="3" bestFit="1" customWidth="1"/>
    <col min="5" max="5" width="8.57421875" style="37" bestFit="1" customWidth="1"/>
    <col min="6" max="6" width="6.7109375" style="30" bestFit="1" customWidth="1"/>
    <col min="7" max="7" width="8.57421875" style="35" bestFit="1" customWidth="1"/>
    <col min="8" max="8" width="6.7109375" style="0" bestFit="1" customWidth="1"/>
    <col min="9" max="9" width="8.57421875" style="0" bestFit="1" customWidth="1"/>
    <col min="10" max="10" width="6.7109375" style="0" bestFit="1" customWidth="1"/>
    <col min="11" max="11" width="7.8515625" style="0" bestFit="1" customWidth="1"/>
    <col min="12" max="12" width="8.57421875" style="7" bestFit="1" customWidth="1"/>
    <col min="13" max="13" width="6.7109375" style="0" bestFit="1" customWidth="1"/>
  </cols>
  <sheetData>
    <row r="1" spans="1:13" ht="18.75">
      <c r="A1" s="90" t="s">
        <v>118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8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8.75">
      <c r="A3" s="96" t="s">
        <v>138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5">
      <c r="A4" s="80" t="s">
        <v>74</v>
      </c>
      <c r="B4" s="80" t="s">
        <v>75</v>
      </c>
      <c r="C4" s="80" t="s">
        <v>1</v>
      </c>
      <c r="D4" s="92" t="s">
        <v>128</v>
      </c>
      <c r="E4" s="93"/>
      <c r="F4" s="92" t="s">
        <v>129</v>
      </c>
      <c r="G4" s="93"/>
      <c r="H4" s="92" t="s">
        <v>130</v>
      </c>
      <c r="I4" s="93"/>
      <c r="J4" s="92" t="s">
        <v>131</v>
      </c>
      <c r="K4" s="93"/>
      <c r="L4" s="80" t="s">
        <v>101</v>
      </c>
      <c r="M4" s="94" t="s">
        <v>100</v>
      </c>
    </row>
    <row r="5" spans="1:13" ht="15">
      <c r="A5" s="81"/>
      <c r="B5" s="81"/>
      <c r="C5" s="81"/>
      <c r="D5" s="28" t="s">
        <v>100</v>
      </c>
      <c r="E5" s="34" t="s">
        <v>101</v>
      </c>
      <c r="F5" s="29" t="s">
        <v>100</v>
      </c>
      <c r="G5" s="34" t="s">
        <v>101</v>
      </c>
      <c r="H5" s="28" t="s">
        <v>100</v>
      </c>
      <c r="I5" s="28" t="s">
        <v>101</v>
      </c>
      <c r="J5" s="28" t="s">
        <v>100</v>
      </c>
      <c r="K5" s="28" t="s">
        <v>101</v>
      </c>
      <c r="L5" s="81"/>
      <c r="M5" s="95"/>
    </row>
    <row r="6" spans="1:13" ht="15">
      <c r="A6" s="24" t="s">
        <v>113</v>
      </c>
      <c r="B6" s="22" t="s">
        <v>68</v>
      </c>
      <c r="C6" s="23" t="s">
        <v>2</v>
      </c>
      <c r="D6" s="23">
        <v>17</v>
      </c>
      <c r="E6" s="25">
        <v>84.357</v>
      </c>
      <c r="F6" s="21">
        <v>3</v>
      </c>
      <c r="G6" s="25">
        <v>98.4851</v>
      </c>
      <c r="H6" s="18">
        <v>1</v>
      </c>
      <c r="I6" s="11">
        <v>100.505</v>
      </c>
      <c r="J6" s="8">
        <f>VLOOKUP(B6,'[3]Classif Geral'!$C$5:$J$98,7,0)</f>
        <v>2</v>
      </c>
      <c r="K6" s="26">
        <f>VLOOKUP(B6,'[3]Classif Geral'!$C$5:$J$98,8,0)</f>
        <v>99.495</v>
      </c>
      <c r="L6" s="11">
        <f aca="true" t="shared" si="0" ref="L6:L37">E6+G6+I6+K6</f>
        <v>382.8421</v>
      </c>
      <c r="M6" s="19">
        <v>1</v>
      </c>
    </row>
    <row r="7" spans="1:13" ht="15">
      <c r="A7" s="24" t="s">
        <v>112</v>
      </c>
      <c r="B7" s="22" t="s">
        <v>61</v>
      </c>
      <c r="C7" s="23" t="s">
        <v>6</v>
      </c>
      <c r="D7" s="23">
        <v>8</v>
      </c>
      <c r="E7" s="25">
        <v>93.4371</v>
      </c>
      <c r="F7" s="21">
        <v>7</v>
      </c>
      <c r="G7" s="25">
        <v>94.4465</v>
      </c>
      <c r="H7" s="18">
        <v>4</v>
      </c>
      <c r="I7" s="11">
        <v>97.4753</v>
      </c>
      <c r="J7" s="8">
        <f>VLOOKUP(B7,'[3]Classif Geral'!$C$5:$J$98,7,0)</f>
        <v>29</v>
      </c>
      <c r="K7" s="26">
        <f>VLOOKUP(B7,'[3]Classif Geral'!$C$5:$J$98,8,0)</f>
        <v>72.2628</v>
      </c>
      <c r="L7" s="11">
        <f t="shared" si="0"/>
        <v>357.62170000000003</v>
      </c>
      <c r="M7" s="19">
        <v>2</v>
      </c>
    </row>
    <row r="8" spans="1:13" ht="15">
      <c r="A8" s="24" t="s">
        <v>112</v>
      </c>
      <c r="B8" s="22" t="s">
        <v>59</v>
      </c>
      <c r="C8" s="23" t="s">
        <v>4</v>
      </c>
      <c r="D8" s="23">
        <v>23</v>
      </c>
      <c r="E8" s="25">
        <v>78.3081</v>
      </c>
      <c r="F8" s="21">
        <v>9</v>
      </c>
      <c r="G8" s="25">
        <v>92.4278</v>
      </c>
      <c r="H8" s="18">
        <v>19</v>
      </c>
      <c r="I8" s="11">
        <v>82.3403</v>
      </c>
      <c r="J8" s="8">
        <f>VLOOKUP(B8,'[3]Classif Geral'!$C$5:$J$98,7,0)</f>
        <v>4</v>
      </c>
      <c r="K8" s="26">
        <f>VLOOKUP(B8,'[3]Classif Geral'!$C$5:$J$98,8,0)</f>
        <v>97.4753</v>
      </c>
      <c r="L8" s="11">
        <f t="shared" si="0"/>
        <v>350.55150000000003</v>
      </c>
      <c r="M8" s="19">
        <v>3</v>
      </c>
    </row>
    <row r="9" spans="1:13" ht="15">
      <c r="A9" s="24" t="s">
        <v>107</v>
      </c>
      <c r="B9" s="22" t="s">
        <v>33</v>
      </c>
      <c r="C9" s="23" t="s">
        <v>2</v>
      </c>
      <c r="D9" s="23">
        <v>16</v>
      </c>
      <c r="E9" s="25">
        <v>85.3655</v>
      </c>
      <c r="F9" s="21">
        <v>19</v>
      </c>
      <c r="G9" s="25">
        <v>82.3403</v>
      </c>
      <c r="H9" s="18">
        <v>14</v>
      </c>
      <c r="I9" s="11">
        <v>87.3828</v>
      </c>
      <c r="J9" s="8">
        <f>VLOOKUP(B9,'[3]Classif Geral'!$C$5:$J$98,7,0)</f>
        <v>17</v>
      </c>
      <c r="K9" s="26">
        <f>VLOOKUP(B9,'[3]Classif Geral'!$C$5:$J$98,8,0)</f>
        <v>84.357</v>
      </c>
      <c r="L9" s="11">
        <f t="shared" si="0"/>
        <v>339.4456</v>
      </c>
      <c r="M9" s="19">
        <v>4</v>
      </c>
    </row>
    <row r="10" spans="1:13" ht="15">
      <c r="A10" s="24" t="s">
        <v>113</v>
      </c>
      <c r="B10" s="22" t="s">
        <v>65</v>
      </c>
      <c r="C10" s="23" t="s">
        <v>2</v>
      </c>
      <c r="D10" s="23">
        <v>4</v>
      </c>
      <c r="E10" s="25">
        <v>97.4753</v>
      </c>
      <c r="F10" s="21">
        <v>2</v>
      </c>
      <c r="G10" s="25">
        <v>99.495</v>
      </c>
      <c r="H10" s="18">
        <v>52</v>
      </c>
      <c r="I10" s="11">
        <v>49.1225</v>
      </c>
      <c r="J10" s="8">
        <f>VLOOKUP(B10,'[3]Classif Geral'!$C$5:$J$98,7,0)</f>
        <v>15</v>
      </c>
      <c r="K10" s="26">
        <f>VLOOKUP(B10,'[3]Classif Geral'!$C$5:$J$98,8,0)</f>
        <v>86.3741</v>
      </c>
      <c r="L10" s="11">
        <f t="shared" si="0"/>
        <v>332.4669</v>
      </c>
      <c r="M10" s="19">
        <v>5</v>
      </c>
    </row>
    <row r="11" spans="1:13" ht="15">
      <c r="A11" s="24" t="s">
        <v>107</v>
      </c>
      <c r="B11" s="22" t="s">
        <v>39</v>
      </c>
      <c r="C11" s="23" t="s">
        <v>6</v>
      </c>
      <c r="D11" s="23">
        <v>21</v>
      </c>
      <c r="E11" s="25">
        <v>80.324</v>
      </c>
      <c r="F11" s="21">
        <v>18</v>
      </c>
      <c r="G11" s="25">
        <v>83.3486</v>
      </c>
      <c r="H11" s="18">
        <v>13</v>
      </c>
      <c r="I11" s="11">
        <v>88.3916</v>
      </c>
      <c r="J11" s="8">
        <f>VLOOKUP(B11,'[3]Classif Geral'!$C$5:$J$98,7,0)</f>
        <v>21</v>
      </c>
      <c r="K11" s="26">
        <f>VLOOKUP(B11,'[3]Classif Geral'!$C$5:$J$98,8,0)</f>
        <v>80.324</v>
      </c>
      <c r="L11" s="11">
        <f t="shared" si="0"/>
        <v>332.3882</v>
      </c>
      <c r="M11" s="19">
        <v>6</v>
      </c>
    </row>
    <row r="12" spans="1:13" ht="15">
      <c r="A12" s="24" t="s">
        <v>110</v>
      </c>
      <c r="B12" s="22" t="s">
        <v>50</v>
      </c>
      <c r="C12" s="23" t="s">
        <v>4</v>
      </c>
      <c r="D12" s="23">
        <v>7</v>
      </c>
      <c r="E12" s="25">
        <v>94.4465</v>
      </c>
      <c r="F12" s="21">
        <v>10</v>
      </c>
      <c r="G12" s="25">
        <v>91.4186</v>
      </c>
      <c r="H12" s="18">
        <v>5</v>
      </c>
      <c r="I12" s="11">
        <v>96.4656</v>
      </c>
      <c r="J12" s="8">
        <f>VLOOKUP(B12,'[3]Classif Geral'!$C$5:$J$98,7,0)</f>
        <v>53</v>
      </c>
      <c r="K12" s="26">
        <f>VLOOKUP(B12,'[3]Classif Geral'!$C$5:$J$98,8,0)</f>
        <v>48.1176</v>
      </c>
      <c r="L12" s="11">
        <f t="shared" si="0"/>
        <v>330.44829999999996</v>
      </c>
      <c r="M12" s="19">
        <v>7</v>
      </c>
    </row>
    <row r="13" spans="1:13" ht="15">
      <c r="A13" s="24" t="s">
        <v>113</v>
      </c>
      <c r="B13" s="22" t="s">
        <v>71</v>
      </c>
      <c r="C13" s="23" t="s">
        <v>2</v>
      </c>
      <c r="D13" s="23">
        <v>5</v>
      </c>
      <c r="E13" s="25">
        <v>96.4656</v>
      </c>
      <c r="F13" s="21">
        <v>5</v>
      </c>
      <c r="G13" s="25">
        <v>96.4656</v>
      </c>
      <c r="H13" s="18">
        <v>16</v>
      </c>
      <c r="I13" s="11">
        <v>85.3655</v>
      </c>
      <c r="J13" s="8">
        <f>VLOOKUP(B13,'[3]Classif Geral'!$C$5:$J$98,7,0)</f>
        <v>54</v>
      </c>
      <c r="K13" s="26">
        <f>VLOOKUP(B13,'[3]Classif Geral'!$C$5:$J$98,8,0)</f>
        <v>47.1128</v>
      </c>
      <c r="L13" s="11">
        <f t="shared" si="0"/>
        <v>325.4095</v>
      </c>
      <c r="M13" s="19">
        <v>8</v>
      </c>
    </row>
    <row r="14" spans="1:13" ht="15">
      <c r="A14" s="24" t="s">
        <v>112</v>
      </c>
      <c r="B14" s="22" t="s">
        <v>58</v>
      </c>
      <c r="C14" s="23" t="s">
        <v>5</v>
      </c>
      <c r="D14" s="23">
        <v>6</v>
      </c>
      <c r="E14" s="25">
        <v>95.456</v>
      </c>
      <c r="F14" s="21">
        <v>49</v>
      </c>
      <c r="G14" s="25">
        <v>52.1378</v>
      </c>
      <c r="H14" s="18">
        <v>2</v>
      </c>
      <c r="I14" s="11">
        <v>99.495</v>
      </c>
      <c r="J14" s="8">
        <f>VLOOKUP(B14,'[3]Classif Geral'!$C$5:$J$98,7,0)</f>
        <v>24</v>
      </c>
      <c r="K14" s="26">
        <f>VLOOKUP(B14,'[3]Classif Geral'!$C$5:$J$98,8,0)</f>
        <v>77.3003</v>
      </c>
      <c r="L14" s="11">
        <f t="shared" si="0"/>
        <v>324.3891</v>
      </c>
      <c r="M14" s="19">
        <v>9</v>
      </c>
    </row>
    <row r="15" spans="1:13" ht="15">
      <c r="A15" s="41" t="s">
        <v>113</v>
      </c>
      <c r="B15" s="22" t="s">
        <v>69</v>
      </c>
      <c r="C15" s="23" t="s">
        <v>4</v>
      </c>
      <c r="D15" s="23">
        <v>13</v>
      </c>
      <c r="E15" s="25">
        <v>88.3916</v>
      </c>
      <c r="F15" s="21">
        <v>6</v>
      </c>
      <c r="G15" s="25">
        <v>95.456</v>
      </c>
      <c r="H15" s="18">
        <v>49</v>
      </c>
      <c r="I15" s="11">
        <v>52.1378</v>
      </c>
      <c r="J15" s="8">
        <f>VLOOKUP(B15,'[3]Classif Geral'!$C$5:$J$98,7,0)</f>
        <v>14</v>
      </c>
      <c r="K15" s="26">
        <f>VLOOKUP(B15,'[3]Classif Geral'!$C$5:$J$98,8,0)</f>
        <v>87.3828</v>
      </c>
      <c r="L15" s="11">
        <f t="shared" si="0"/>
        <v>323.3682</v>
      </c>
      <c r="M15" s="19">
        <v>10</v>
      </c>
    </row>
    <row r="16" spans="1:13" ht="15">
      <c r="A16" s="40" t="s">
        <v>110</v>
      </c>
      <c r="B16" s="22" t="s">
        <v>55</v>
      </c>
      <c r="C16" s="23" t="s">
        <v>7</v>
      </c>
      <c r="D16" s="23">
        <v>36</v>
      </c>
      <c r="E16" s="25">
        <v>65.2145</v>
      </c>
      <c r="F16" s="21">
        <v>32</v>
      </c>
      <c r="G16" s="25">
        <v>69.2415</v>
      </c>
      <c r="H16" s="18">
        <v>8</v>
      </c>
      <c r="I16" s="11">
        <v>93.4371</v>
      </c>
      <c r="J16" s="8">
        <f>VLOOKUP(B16,'[3]Classif Geral'!$C$5:$J$98,7,0)</f>
        <v>8</v>
      </c>
      <c r="K16" s="26">
        <f>VLOOKUP(B16,'[3]Classif Geral'!$C$5:$J$98,8,0)</f>
        <v>93.4371</v>
      </c>
      <c r="L16" s="11">
        <f t="shared" si="0"/>
        <v>321.3302</v>
      </c>
      <c r="M16" s="19">
        <v>11</v>
      </c>
    </row>
    <row r="17" spans="1:13" ht="15">
      <c r="A17" s="40" t="s">
        <v>110</v>
      </c>
      <c r="B17" s="22" t="s">
        <v>94</v>
      </c>
      <c r="C17" s="23" t="s">
        <v>5</v>
      </c>
      <c r="D17" s="23">
        <v>35</v>
      </c>
      <c r="E17" s="25">
        <v>66.2211</v>
      </c>
      <c r="F17" s="21">
        <v>34</v>
      </c>
      <c r="G17" s="25">
        <v>67.2278</v>
      </c>
      <c r="H17" s="18">
        <v>6</v>
      </c>
      <c r="I17" s="11">
        <v>95.456</v>
      </c>
      <c r="J17" s="8">
        <f>VLOOKUP(B17,'[3]Classif Geral'!$C$5:$J$98,7,0)</f>
        <v>10</v>
      </c>
      <c r="K17" s="26">
        <f>VLOOKUP(B17,'[3]Classif Geral'!$C$5:$J$98,8,0)</f>
        <v>91.4186</v>
      </c>
      <c r="L17" s="11">
        <f t="shared" si="0"/>
        <v>320.32349999999997</v>
      </c>
      <c r="M17" s="19">
        <v>12</v>
      </c>
    </row>
    <row r="18" spans="1:13" ht="15">
      <c r="A18" s="40" t="s">
        <v>107</v>
      </c>
      <c r="B18" s="22" t="s">
        <v>38</v>
      </c>
      <c r="C18" s="23" t="s">
        <v>5</v>
      </c>
      <c r="D18" s="23">
        <v>14</v>
      </c>
      <c r="E18" s="25">
        <v>87.3828</v>
      </c>
      <c r="F18" s="21">
        <v>17</v>
      </c>
      <c r="G18" s="25">
        <v>84.357</v>
      </c>
      <c r="H18" s="18">
        <v>36</v>
      </c>
      <c r="I18" s="11">
        <v>65.2145</v>
      </c>
      <c r="J18" s="8">
        <f>VLOOKUP(B18,'[3]Classif Geral'!$C$5:$J$98,7,0)</f>
        <v>19</v>
      </c>
      <c r="K18" s="26">
        <f>VLOOKUP(B18,'[3]Classif Geral'!$C$5:$J$98,8,0)</f>
        <v>82.3403</v>
      </c>
      <c r="L18" s="11">
        <f t="shared" si="0"/>
        <v>319.2946</v>
      </c>
      <c r="M18" s="19">
        <v>13</v>
      </c>
    </row>
    <row r="19" spans="1:13" ht="15">
      <c r="A19" s="40" t="s">
        <v>113</v>
      </c>
      <c r="B19" s="22" t="s">
        <v>70</v>
      </c>
      <c r="C19" s="23" t="s">
        <v>6</v>
      </c>
      <c r="D19" s="23">
        <v>1</v>
      </c>
      <c r="E19" s="25">
        <v>100.505</v>
      </c>
      <c r="F19" s="21">
        <v>1</v>
      </c>
      <c r="G19" s="25">
        <v>100.505</v>
      </c>
      <c r="H19" s="18">
        <v>50</v>
      </c>
      <c r="I19" s="11">
        <v>51.1326</v>
      </c>
      <c r="J19" s="8">
        <f>VLOOKUP(B19,'[3]Classif Geral'!$C$5:$J$98,7,0)</f>
        <v>46</v>
      </c>
      <c r="K19" s="26">
        <f>VLOOKUP(B19,'[3]Classif Geral'!$C$5:$J$98,8,0)</f>
        <v>55.154</v>
      </c>
      <c r="L19" s="11">
        <f t="shared" si="0"/>
        <v>307.2966</v>
      </c>
      <c r="M19" s="19">
        <v>14</v>
      </c>
    </row>
    <row r="20" spans="1:13" ht="15">
      <c r="A20" s="40" t="s">
        <v>110</v>
      </c>
      <c r="B20" s="22" t="s">
        <v>51</v>
      </c>
      <c r="C20" s="23" t="s">
        <v>2</v>
      </c>
      <c r="D20" s="23">
        <v>9</v>
      </c>
      <c r="E20" s="25">
        <v>92.4278</v>
      </c>
      <c r="F20" s="21">
        <v>29</v>
      </c>
      <c r="G20" s="25">
        <v>72.2628</v>
      </c>
      <c r="H20" s="18">
        <v>31</v>
      </c>
      <c r="I20" s="11">
        <v>70.2485</v>
      </c>
      <c r="J20" s="8">
        <f>VLOOKUP(B20,'[3]Classif Geral'!$C$5:$J$98,7,0)</f>
        <v>31</v>
      </c>
      <c r="K20" s="26">
        <f>VLOOKUP(B20,'[3]Classif Geral'!$C$5:$J$98,8,0)</f>
        <v>70.2485</v>
      </c>
      <c r="L20" s="11">
        <f t="shared" si="0"/>
        <v>305.18760000000003</v>
      </c>
      <c r="M20" s="19">
        <v>15</v>
      </c>
    </row>
    <row r="21" spans="1:13" ht="15">
      <c r="A21" s="40" t="s">
        <v>112</v>
      </c>
      <c r="B21" s="22" t="s">
        <v>54</v>
      </c>
      <c r="C21" s="23" t="s">
        <v>4</v>
      </c>
      <c r="D21" s="23">
        <v>22</v>
      </c>
      <c r="E21" s="25">
        <v>79.316</v>
      </c>
      <c r="F21" s="21">
        <v>22</v>
      </c>
      <c r="G21" s="25">
        <v>79.316</v>
      </c>
      <c r="H21" s="18">
        <v>53</v>
      </c>
      <c r="I21" s="11">
        <v>48.1176</v>
      </c>
      <c r="J21" s="8">
        <f>VLOOKUP(B21,'[3]Classif Geral'!$C$5:$J$98,7,0)</f>
        <v>5</v>
      </c>
      <c r="K21" s="26">
        <f>VLOOKUP(B21,'[3]Classif Geral'!$C$5:$J$98,8,0)</f>
        <v>96.4656</v>
      </c>
      <c r="L21" s="11">
        <f t="shared" si="0"/>
        <v>303.2152</v>
      </c>
      <c r="M21" s="19">
        <v>16</v>
      </c>
    </row>
    <row r="22" spans="1:13" ht="15">
      <c r="A22" s="40" t="s">
        <v>110</v>
      </c>
      <c r="B22" s="22" t="s">
        <v>45</v>
      </c>
      <c r="C22" s="23" t="s">
        <v>2</v>
      </c>
      <c r="D22" s="23">
        <v>33</v>
      </c>
      <c r="E22" s="25">
        <v>68.2346</v>
      </c>
      <c r="F22" s="21">
        <v>30</v>
      </c>
      <c r="G22" s="25">
        <v>71.2556</v>
      </c>
      <c r="H22" s="18">
        <v>30</v>
      </c>
      <c r="I22" s="11">
        <v>71.2556</v>
      </c>
      <c r="J22" s="8">
        <f>VLOOKUP(B22,'[3]Classif Geral'!$C$5:$J$98,7,0)</f>
        <v>9</v>
      </c>
      <c r="K22" s="26">
        <f>VLOOKUP(B22,'[3]Classif Geral'!$C$5:$J$98,8,0)</f>
        <v>92.4278</v>
      </c>
      <c r="L22" s="11">
        <f t="shared" si="0"/>
        <v>303.1736</v>
      </c>
      <c r="M22" s="19">
        <v>17</v>
      </c>
    </row>
    <row r="23" spans="1:13" ht="15">
      <c r="A23" s="40" t="s">
        <v>112</v>
      </c>
      <c r="B23" s="22" t="s">
        <v>32</v>
      </c>
      <c r="C23" s="23" t="s">
        <v>8</v>
      </c>
      <c r="D23" s="23">
        <v>30</v>
      </c>
      <c r="E23" s="25">
        <v>71.2556</v>
      </c>
      <c r="F23" s="21">
        <v>8</v>
      </c>
      <c r="G23" s="25">
        <v>93.4371</v>
      </c>
      <c r="H23" s="18">
        <v>24</v>
      </c>
      <c r="I23" s="11">
        <v>77.3003</v>
      </c>
      <c r="J23" s="8">
        <f>VLOOKUP(B23,'[3]Classif Geral'!$C$5:$J$98,7,0)</f>
        <v>41</v>
      </c>
      <c r="K23" s="26">
        <f>VLOOKUP(B23,'[3]Classif Geral'!$C$5:$J$98,8,0)</f>
        <v>60.183</v>
      </c>
      <c r="L23" s="11">
        <f t="shared" si="0"/>
        <v>302.176</v>
      </c>
      <c r="M23" s="19">
        <v>18</v>
      </c>
    </row>
    <row r="24" spans="1:13" ht="15">
      <c r="A24" s="40" t="s">
        <v>112</v>
      </c>
      <c r="B24" s="22" t="s">
        <v>56</v>
      </c>
      <c r="C24" s="23" t="s">
        <v>2</v>
      </c>
      <c r="D24" s="23">
        <v>32</v>
      </c>
      <c r="E24" s="25">
        <v>69.2415</v>
      </c>
      <c r="F24" s="21">
        <v>26</v>
      </c>
      <c r="G24" s="25">
        <v>75.285</v>
      </c>
      <c r="H24" s="18">
        <v>25</v>
      </c>
      <c r="I24" s="11">
        <v>76.2926</v>
      </c>
      <c r="J24" s="8">
        <f>VLOOKUP(B24,'[3]Classif Geral'!$C$5:$J$98,7,0)</f>
        <v>22</v>
      </c>
      <c r="K24" s="26">
        <f>VLOOKUP(B24,'[3]Classif Geral'!$C$5:$J$98,8,0)</f>
        <v>79.316</v>
      </c>
      <c r="L24" s="11">
        <f t="shared" si="0"/>
        <v>300.13509999999997</v>
      </c>
      <c r="M24" s="19">
        <v>19</v>
      </c>
    </row>
    <row r="25" spans="1:13" ht="15">
      <c r="A25" s="40" t="s">
        <v>113</v>
      </c>
      <c r="B25" s="22" t="s">
        <v>84</v>
      </c>
      <c r="C25" s="23" t="s">
        <v>5</v>
      </c>
      <c r="D25" s="23">
        <v>2</v>
      </c>
      <c r="E25" s="25">
        <v>99.495</v>
      </c>
      <c r="F25" s="21">
        <v>47</v>
      </c>
      <c r="G25" s="25">
        <v>54.1485</v>
      </c>
      <c r="H25" s="18">
        <v>12</v>
      </c>
      <c r="I25" s="11">
        <v>89.4005</v>
      </c>
      <c r="J25" s="8">
        <f>VLOOKUP(B25,'[3]Classif Geral'!$C$5:$J$98,7,0)</f>
        <v>47</v>
      </c>
      <c r="K25" s="26">
        <f>VLOOKUP(B25,'[3]Classif Geral'!$C$5:$J$98,8,0)</f>
        <v>54.1485</v>
      </c>
      <c r="L25" s="11">
        <f t="shared" si="0"/>
        <v>297.1925</v>
      </c>
      <c r="M25" s="19">
        <v>20</v>
      </c>
    </row>
    <row r="26" spans="1:13" ht="15">
      <c r="A26" s="40" t="s">
        <v>110</v>
      </c>
      <c r="B26" s="22" t="s">
        <v>53</v>
      </c>
      <c r="C26" s="23" t="s">
        <v>7</v>
      </c>
      <c r="D26" s="23">
        <v>43</v>
      </c>
      <c r="E26" s="25">
        <v>58.1711</v>
      </c>
      <c r="F26" s="21">
        <v>37</v>
      </c>
      <c r="G26" s="25">
        <v>64.208</v>
      </c>
      <c r="H26" s="18">
        <v>15</v>
      </c>
      <c r="I26" s="11">
        <v>86.3741</v>
      </c>
      <c r="J26" s="8">
        <f>VLOOKUP(B26,'[3]Classif Geral'!$C$5:$J$98,7,0)</f>
        <v>13</v>
      </c>
      <c r="K26" s="26">
        <f>VLOOKUP(B26,'[3]Classif Geral'!$C$5:$J$98,8,0)</f>
        <v>88.3916</v>
      </c>
      <c r="L26" s="11">
        <f t="shared" si="0"/>
        <v>297.1448</v>
      </c>
      <c r="M26" s="19">
        <v>21</v>
      </c>
    </row>
    <row r="27" spans="1:13" ht="15">
      <c r="A27" s="40" t="s">
        <v>113</v>
      </c>
      <c r="B27" s="22" t="s">
        <v>67</v>
      </c>
      <c r="C27" s="23" t="s">
        <v>4</v>
      </c>
      <c r="D27" s="23">
        <v>18</v>
      </c>
      <c r="E27" s="25">
        <v>83.3486</v>
      </c>
      <c r="F27" s="21">
        <v>48</v>
      </c>
      <c r="G27" s="25">
        <v>53.1431</v>
      </c>
      <c r="H27" s="18">
        <v>10</v>
      </c>
      <c r="I27" s="11">
        <v>91.4186</v>
      </c>
      <c r="J27" s="8">
        <f>VLOOKUP(B27,'[3]Classif Geral'!$C$5:$J$98,7,0)</f>
        <v>33</v>
      </c>
      <c r="K27" s="26">
        <f>VLOOKUP(B27,'[3]Classif Geral'!$C$5:$J$98,8,0)</f>
        <v>68.2346</v>
      </c>
      <c r="L27" s="11">
        <f t="shared" si="0"/>
        <v>296.1449</v>
      </c>
      <c r="M27" s="19">
        <v>22</v>
      </c>
    </row>
    <row r="28" spans="1:13" ht="15">
      <c r="A28" s="40" t="s">
        <v>110</v>
      </c>
      <c r="B28" s="22" t="s">
        <v>49</v>
      </c>
      <c r="C28" s="23" t="s">
        <v>2</v>
      </c>
      <c r="D28" s="23">
        <v>41</v>
      </c>
      <c r="E28" s="25">
        <v>60.183</v>
      </c>
      <c r="F28" s="21">
        <v>13</v>
      </c>
      <c r="G28" s="25">
        <v>88.3916</v>
      </c>
      <c r="H28" s="18">
        <v>26</v>
      </c>
      <c r="I28" s="11">
        <v>75.285</v>
      </c>
      <c r="J28" s="8">
        <f>VLOOKUP(B28,'[3]Classif Geral'!$C$5:$J$98,7,0)</f>
        <v>30</v>
      </c>
      <c r="K28" s="26">
        <f>VLOOKUP(B28,'[3]Classif Geral'!$C$5:$J$98,8,0)</f>
        <v>71.2556</v>
      </c>
      <c r="L28" s="11">
        <f t="shared" si="0"/>
        <v>295.1152</v>
      </c>
      <c r="M28" s="19">
        <v>23</v>
      </c>
    </row>
    <row r="29" spans="1:13" ht="15">
      <c r="A29" s="40" t="s">
        <v>86</v>
      </c>
      <c r="B29" s="22" t="s">
        <v>26</v>
      </c>
      <c r="C29" s="23" t="s">
        <v>2</v>
      </c>
      <c r="D29" s="23">
        <v>46</v>
      </c>
      <c r="E29" s="25">
        <v>55.154</v>
      </c>
      <c r="F29" s="21">
        <v>39</v>
      </c>
      <c r="G29" s="25">
        <v>62.1953</v>
      </c>
      <c r="H29" s="18">
        <v>11</v>
      </c>
      <c r="I29" s="11">
        <v>90.4095</v>
      </c>
      <c r="J29" s="8">
        <f>VLOOKUP(B29,'[3]Classif Geral'!$C$5:$J$98,7,0)</f>
        <v>16</v>
      </c>
      <c r="K29" s="26">
        <f>VLOOKUP(B29,'[3]Classif Geral'!$C$5:$J$98,8,0)</f>
        <v>85.3655</v>
      </c>
      <c r="L29" s="11">
        <f t="shared" si="0"/>
        <v>293.1243</v>
      </c>
      <c r="M29" s="19">
        <v>24</v>
      </c>
    </row>
    <row r="30" spans="1:13" ht="15">
      <c r="A30" s="40" t="s">
        <v>112</v>
      </c>
      <c r="B30" s="22" t="s">
        <v>81</v>
      </c>
      <c r="C30" s="23" t="s">
        <v>6</v>
      </c>
      <c r="D30" s="23">
        <v>10</v>
      </c>
      <c r="E30" s="25">
        <v>91.4186</v>
      </c>
      <c r="F30" s="21">
        <v>4</v>
      </c>
      <c r="G30" s="25">
        <v>97.4753</v>
      </c>
      <c r="H30" s="18"/>
      <c r="I30" s="11">
        <v>0</v>
      </c>
      <c r="J30" s="8">
        <f>VLOOKUP(B30,'[3]Classif Geral'!$C$5:$J$98,7,0)</f>
        <v>3</v>
      </c>
      <c r="K30" s="26">
        <f>VLOOKUP(B30,'[3]Classif Geral'!$C$5:$J$98,8,0)</f>
        <v>98.4851</v>
      </c>
      <c r="L30" s="11">
        <f t="shared" si="0"/>
        <v>287.379</v>
      </c>
      <c r="M30" s="19">
        <v>25</v>
      </c>
    </row>
    <row r="31" spans="1:13" ht="15">
      <c r="A31" s="40" t="s">
        <v>110</v>
      </c>
      <c r="B31" s="22" t="s">
        <v>47</v>
      </c>
      <c r="C31" s="23" t="s">
        <v>5</v>
      </c>
      <c r="D31" s="23">
        <v>38</v>
      </c>
      <c r="E31" s="25">
        <v>63.2016</v>
      </c>
      <c r="F31" s="21">
        <v>11</v>
      </c>
      <c r="G31" s="25">
        <v>90.4095</v>
      </c>
      <c r="H31" s="18">
        <v>59</v>
      </c>
      <c r="I31" s="11">
        <v>42.0903</v>
      </c>
      <c r="J31" s="8">
        <f>VLOOKUP(B31,'[3]Classif Geral'!$C$5:$J$98,7,0)</f>
        <v>12</v>
      </c>
      <c r="K31" s="26">
        <f>VLOOKUP(B31,'[3]Classif Geral'!$C$5:$J$98,8,0)</f>
        <v>89.4005</v>
      </c>
      <c r="L31" s="11">
        <f t="shared" si="0"/>
        <v>285.1019</v>
      </c>
      <c r="M31" s="19">
        <v>26</v>
      </c>
    </row>
    <row r="32" spans="1:13" ht="15">
      <c r="A32" s="40" t="s">
        <v>112</v>
      </c>
      <c r="B32" s="22" t="s">
        <v>30</v>
      </c>
      <c r="C32" s="23" t="s">
        <v>8</v>
      </c>
      <c r="D32" s="23">
        <v>56</v>
      </c>
      <c r="E32" s="25">
        <v>45.1035</v>
      </c>
      <c r="F32" s="21">
        <v>14</v>
      </c>
      <c r="G32" s="25">
        <v>87.3828</v>
      </c>
      <c r="H32" s="18">
        <v>3</v>
      </c>
      <c r="I32" s="11">
        <v>98.4851</v>
      </c>
      <c r="J32" s="8">
        <f>VLOOKUP(B32,'[3]Classif Geral'!$C$5:$J$98,7,0)</f>
        <v>51</v>
      </c>
      <c r="K32" s="26">
        <f>VLOOKUP(B32,'[3]Classif Geral'!$C$5:$J$98,8,0)</f>
        <v>50.1275</v>
      </c>
      <c r="L32" s="11">
        <f t="shared" si="0"/>
        <v>281.0989</v>
      </c>
      <c r="M32" s="19">
        <v>27</v>
      </c>
    </row>
    <row r="33" spans="1:13" ht="15">
      <c r="A33" s="40" t="s">
        <v>86</v>
      </c>
      <c r="B33" s="22" t="s">
        <v>27</v>
      </c>
      <c r="C33" s="23" t="s">
        <v>2</v>
      </c>
      <c r="D33" s="23">
        <v>28</v>
      </c>
      <c r="E33" s="25">
        <v>73.2701</v>
      </c>
      <c r="F33" s="21">
        <v>24</v>
      </c>
      <c r="G33" s="25">
        <v>77.3003</v>
      </c>
      <c r="H33" s="18">
        <v>46</v>
      </c>
      <c r="I33" s="11">
        <v>55.154</v>
      </c>
      <c r="J33" s="8">
        <f>VLOOKUP(B33,'[3]Classif Geral'!$C$5:$J$98,7,0)</f>
        <v>26</v>
      </c>
      <c r="K33" s="26">
        <f>VLOOKUP(B33,'[3]Classif Geral'!$C$5:$J$98,8,0)</f>
        <v>75.285</v>
      </c>
      <c r="L33" s="11">
        <f t="shared" si="0"/>
        <v>281.0094</v>
      </c>
      <c r="M33" s="19">
        <v>28</v>
      </c>
    </row>
    <row r="34" spans="1:13" ht="15">
      <c r="A34" s="40" t="s">
        <v>86</v>
      </c>
      <c r="B34" s="22" t="s">
        <v>29</v>
      </c>
      <c r="C34" s="23" t="s">
        <v>5</v>
      </c>
      <c r="D34" s="23">
        <v>34</v>
      </c>
      <c r="E34" s="25">
        <v>67.2278</v>
      </c>
      <c r="F34" s="21">
        <v>28</v>
      </c>
      <c r="G34" s="25">
        <v>73.2701</v>
      </c>
      <c r="H34" s="18">
        <v>32</v>
      </c>
      <c r="I34" s="11">
        <v>69.2415</v>
      </c>
      <c r="J34" s="8">
        <f>VLOOKUP(B34,'[3]Classif Geral'!$C$5:$J$98,7,0)</f>
        <v>32</v>
      </c>
      <c r="K34" s="26">
        <f>VLOOKUP(B34,'[3]Classif Geral'!$C$5:$J$98,8,0)</f>
        <v>69.2415</v>
      </c>
      <c r="L34" s="11">
        <f t="shared" si="0"/>
        <v>278.9809</v>
      </c>
      <c r="M34" s="19">
        <v>29</v>
      </c>
    </row>
    <row r="35" spans="1:13" ht="15">
      <c r="A35" s="40" t="s">
        <v>86</v>
      </c>
      <c r="B35" s="22" t="s">
        <v>28</v>
      </c>
      <c r="C35" s="23" t="s">
        <v>7</v>
      </c>
      <c r="D35" s="23">
        <v>31</v>
      </c>
      <c r="E35" s="25">
        <v>70.2485</v>
      </c>
      <c r="F35" s="21">
        <v>25</v>
      </c>
      <c r="G35" s="25">
        <v>76.2926</v>
      </c>
      <c r="H35" s="18">
        <v>27</v>
      </c>
      <c r="I35" s="11">
        <v>74.2775</v>
      </c>
      <c r="J35" s="8">
        <f>VLOOKUP(B35,'[3]Classif Geral'!$C$5:$J$98,7,0)</f>
        <v>44</v>
      </c>
      <c r="K35" s="26">
        <f>VLOOKUP(B35,'[3]Classif Geral'!$C$5:$J$98,8,0)</f>
        <v>57.1653</v>
      </c>
      <c r="L35" s="11">
        <f t="shared" si="0"/>
        <v>277.9839</v>
      </c>
      <c r="M35" s="19">
        <v>30</v>
      </c>
    </row>
    <row r="36" spans="1:13" ht="15">
      <c r="A36" s="40" t="s">
        <v>86</v>
      </c>
      <c r="B36" s="22" t="s">
        <v>23</v>
      </c>
      <c r="C36" s="23" t="s">
        <v>7</v>
      </c>
      <c r="D36" s="23">
        <v>27</v>
      </c>
      <c r="E36" s="25">
        <v>74.2775</v>
      </c>
      <c r="F36" s="21">
        <v>43</v>
      </c>
      <c r="G36" s="25">
        <v>58.1711</v>
      </c>
      <c r="H36" s="18">
        <v>29</v>
      </c>
      <c r="I36" s="11">
        <v>72.2628</v>
      </c>
      <c r="J36" s="8">
        <f>VLOOKUP(B36,'[3]Classif Geral'!$C$5:$J$98,7,0)</f>
        <v>28</v>
      </c>
      <c r="K36" s="26">
        <f>VLOOKUP(B36,'[3]Classif Geral'!$C$5:$J$98,8,0)</f>
        <v>73.2701</v>
      </c>
      <c r="L36" s="11">
        <f t="shared" si="0"/>
        <v>277.9815</v>
      </c>
      <c r="M36" s="19">
        <v>31</v>
      </c>
    </row>
    <row r="37" spans="1:13" ht="15">
      <c r="A37" s="40" t="s">
        <v>107</v>
      </c>
      <c r="B37" s="22" t="s">
        <v>90</v>
      </c>
      <c r="C37" s="23" t="s">
        <v>4</v>
      </c>
      <c r="D37" s="23">
        <v>64</v>
      </c>
      <c r="E37" s="25">
        <v>37.0703</v>
      </c>
      <c r="F37" s="21">
        <v>16</v>
      </c>
      <c r="G37" s="25">
        <v>85.3655</v>
      </c>
      <c r="H37" s="18">
        <v>9</v>
      </c>
      <c r="I37" s="11">
        <v>92.4278</v>
      </c>
      <c r="J37" s="8">
        <f>VLOOKUP(B37,'[3]Classif Geral'!$C$5:$J$98,7,0)</f>
        <v>40</v>
      </c>
      <c r="K37" s="26">
        <f>VLOOKUP(B37,'[3]Classif Geral'!$C$5:$J$98,8,0)</f>
        <v>61.1891</v>
      </c>
      <c r="L37" s="11">
        <f t="shared" si="0"/>
        <v>276.0527</v>
      </c>
      <c r="M37" s="19">
        <v>32</v>
      </c>
    </row>
    <row r="38" spans="1:13" ht="15">
      <c r="A38" s="40" t="s">
        <v>107</v>
      </c>
      <c r="B38" s="22" t="s">
        <v>42</v>
      </c>
      <c r="C38" s="23" t="s">
        <v>5</v>
      </c>
      <c r="D38" s="23">
        <v>26</v>
      </c>
      <c r="E38" s="25">
        <v>75.285</v>
      </c>
      <c r="F38" s="21">
        <v>15</v>
      </c>
      <c r="G38" s="25">
        <v>86.3741</v>
      </c>
      <c r="H38" s="18">
        <v>43</v>
      </c>
      <c r="I38" s="11">
        <v>58.1711</v>
      </c>
      <c r="J38" s="8">
        <f>VLOOKUP(B38,'[3]Classif Geral'!$C$5:$J$98,7,0)</f>
        <v>58</v>
      </c>
      <c r="K38" s="26">
        <f>VLOOKUP(B38,'[3]Classif Geral'!$C$5:$J$98,8,0)</f>
        <v>43.0946</v>
      </c>
      <c r="L38" s="11">
        <f aca="true" t="shared" si="1" ref="L38:L69">E38+G38+I38+K38</f>
        <v>262.9248</v>
      </c>
      <c r="M38" s="19">
        <v>33</v>
      </c>
    </row>
    <row r="39" spans="1:13" ht="15">
      <c r="A39" s="40" t="s">
        <v>112</v>
      </c>
      <c r="B39" s="22" t="s">
        <v>82</v>
      </c>
      <c r="C39" s="23" t="s">
        <v>2</v>
      </c>
      <c r="D39" s="23">
        <v>76</v>
      </c>
      <c r="E39" s="25">
        <v>25.0325</v>
      </c>
      <c r="F39" s="21">
        <v>54</v>
      </c>
      <c r="G39" s="25">
        <v>47.1128</v>
      </c>
      <c r="H39" s="18">
        <v>7</v>
      </c>
      <c r="I39" s="11">
        <v>94.4465</v>
      </c>
      <c r="J39" s="8">
        <f>VLOOKUP(B39,'[3]Classif Geral'!$C$5:$J$98,7,0)</f>
        <v>7</v>
      </c>
      <c r="K39" s="26">
        <f>VLOOKUP(B39,'[3]Classif Geral'!$C$5:$J$98,8,0)</f>
        <v>94.4465</v>
      </c>
      <c r="L39" s="11">
        <f t="shared" si="1"/>
        <v>261.0383</v>
      </c>
      <c r="M39" s="19">
        <v>34</v>
      </c>
    </row>
    <row r="40" spans="1:13" ht="15">
      <c r="A40" s="40" t="s">
        <v>110</v>
      </c>
      <c r="B40" s="22" t="s">
        <v>77</v>
      </c>
      <c r="C40" s="23" t="s">
        <v>2</v>
      </c>
      <c r="D40" s="23">
        <v>62</v>
      </c>
      <c r="E40" s="25">
        <v>39.078</v>
      </c>
      <c r="F40" s="21">
        <v>12</v>
      </c>
      <c r="G40" s="25">
        <v>89.4005</v>
      </c>
      <c r="H40" s="18">
        <v>35</v>
      </c>
      <c r="I40" s="11">
        <v>66.2211</v>
      </c>
      <c r="J40" s="8">
        <f>VLOOKUP(B40,'[3]Classif Geral'!$C$5:$J$98,7,0)</f>
        <v>35</v>
      </c>
      <c r="K40" s="26">
        <f>VLOOKUP(B40,'[3]Classif Geral'!$C$5:$J$98,8,0)</f>
        <v>66.2211</v>
      </c>
      <c r="L40" s="11">
        <f t="shared" si="1"/>
        <v>260.9207</v>
      </c>
      <c r="M40" s="19">
        <v>35</v>
      </c>
    </row>
    <row r="41" spans="1:13" ht="15">
      <c r="A41" s="40" t="s">
        <v>107</v>
      </c>
      <c r="B41" s="22" t="s">
        <v>44</v>
      </c>
      <c r="C41" s="23" t="s">
        <v>4</v>
      </c>
      <c r="D41" s="23">
        <v>40</v>
      </c>
      <c r="E41" s="25">
        <v>61.1891</v>
      </c>
      <c r="F41" s="21">
        <v>23</v>
      </c>
      <c r="G41" s="25">
        <v>78.3081</v>
      </c>
      <c r="H41" s="18">
        <v>44</v>
      </c>
      <c r="I41" s="11">
        <v>57.1653</v>
      </c>
      <c r="J41" s="8">
        <f>VLOOKUP(B41,'[3]Classif Geral'!$C$5:$J$98,7,0)</f>
        <v>42</v>
      </c>
      <c r="K41" s="26">
        <f>VLOOKUP(B41,'[3]Classif Geral'!$C$5:$J$98,8,0)</f>
        <v>59.177</v>
      </c>
      <c r="L41" s="11">
        <f t="shared" si="1"/>
        <v>255.8395</v>
      </c>
      <c r="M41" s="19">
        <v>36</v>
      </c>
    </row>
    <row r="42" spans="1:13" ht="15">
      <c r="A42" s="40" t="s">
        <v>107</v>
      </c>
      <c r="B42" s="22" t="s">
        <v>40</v>
      </c>
      <c r="C42" s="23" t="s">
        <v>4</v>
      </c>
      <c r="D42" s="23">
        <v>12</v>
      </c>
      <c r="E42" s="25">
        <v>89.4005</v>
      </c>
      <c r="F42" s="21">
        <v>35</v>
      </c>
      <c r="G42" s="25">
        <v>66.2211</v>
      </c>
      <c r="H42" s="18">
        <v>38</v>
      </c>
      <c r="I42" s="11">
        <v>63.2016</v>
      </c>
      <c r="J42" s="8">
        <f>VLOOKUP(B42,'[3]Classif Geral'!$C$5:$J$98,7,0)</f>
        <v>70</v>
      </c>
      <c r="K42" s="26">
        <f>VLOOKUP(B42,'[3]Classif Geral'!$C$5:$J$98,8,0)</f>
        <v>31.0496</v>
      </c>
      <c r="L42" s="11">
        <f t="shared" si="1"/>
        <v>249.87279999999998</v>
      </c>
      <c r="M42" s="19">
        <v>37</v>
      </c>
    </row>
    <row r="43" spans="1:13" ht="15">
      <c r="A43" s="40" t="s">
        <v>107</v>
      </c>
      <c r="B43" s="22" t="s">
        <v>78</v>
      </c>
      <c r="C43" s="23" t="s">
        <v>8</v>
      </c>
      <c r="D43" s="23">
        <v>11</v>
      </c>
      <c r="E43" s="25">
        <v>90.4095</v>
      </c>
      <c r="F43" s="21">
        <v>70</v>
      </c>
      <c r="G43" s="25">
        <v>31.0496</v>
      </c>
      <c r="H43" s="18">
        <v>57</v>
      </c>
      <c r="I43" s="11">
        <v>44.099</v>
      </c>
      <c r="J43" s="8">
        <f>VLOOKUP(B43,'[3]Classif Geral'!$C$5:$J$98,7,0)</f>
        <v>20</v>
      </c>
      <c r="K43" s="26">
        <f>VLOOKUP(B43,'[3]Classif Geral'!$C$5:$J$98,8,0)</f>
        <v>81.3321</v>
      </c>
      <c r="L43" s="11">
        <f t="shared" si="1"/>
        <v>246.8902</v>
      </c>
      <c r="M43" s="19">
        <v>38</v>
      </c>
    </row>
    <row r="44" spans="1:13" ht="15">
      <c r="A44" s="40" t="s">
        <v>110</v>
      </c>
      <c r="B44" s="22" t="s">
        <v>37</v>
      </c>
      <c r="C44" s="23" t="s">
        <v>8</v>
      </c>
      <c r="D44" s="23">
        <v>63</v>
      </c>
      <c r="E44" s="25">
        <v>38.0741</v>
      </c>
      <c r="F44" s="21">
        <v>33</v>
      </c>
      <c r="G44" s="25">
        <v>68.2346</v>
      </c>
      <c r="H44" s="18">
        <v>33</v>
      </c>
      <c r="I44" s="11">
        <v>68.2346</v>
      </c>
      <c r="J44" s="8">
        <f>VLOOKUP(B44,'[3]Classif Geral'!$C$5:$J$98,7,0)</f>
        <v>34</v>
      </c>
      <c r="K44" s="26">
        <f>VLOOKUP(B44,'[3]Classif Geral'!$C$5:$J$98,8,0)</f>
        <v>67.2278</v>
      </c>
      <c r="L44" s="11">
        <f t="shared" si="1"/>
        <v>241.7711</v>
      </c>
      <c r="M44" s="19">
        <v>39</v>
      </c>
    </row>
    <row r="45" spans="1:13" ht="15">
      <c r="A45" s="40" t="s">
        <v>113</v>
      </c>
      <c r="B45" s="22" t="s">
        <v>73</v>
      </c>
      <c r="C45" s="23" t="s">
        <v>2</v>
      </c>
      <c r="D45" s="23">
        <v>55</v>
      </c>
      <c r="E45" s="25">
        <v>46.1081</v>
      </c>
      <c r="F45" s="21">
        <v>70</v>
      </c>
      <c r="G45" s="25">
        <v>31.0496</v>
      </c>
      <c r="H45" s="18">
        <v>17</v>
      </c>
      <c r="I45" s="11">
        <v>84.357</v>
      </c>
      <c r="J45" s="8">
        <f>VLOOKUP(B45,'[3]Classif Geral'!$C$5:$J$98,7,0)</f>
        <v>23</v>
      </c>
      <c r="K45" s="26">
        <f>VLOOKUP(B45,'[3]Classif Geral'!$C$5:$J$98,8,0)</f>
        <v>78.3081</v>
      </c>
      <c r="L45" s="11">
        <f t="shared" si="1"/>
        <v>239.8228</v>
      </c>
      <c r="M45" s="19">
        <v>40</v>
      </c>
    </row>
    <row r="46" spans="1:13" ht="15">
      <c r="A46" s="40" t="s">
        <v>107</v>
      </c>
      <c r="B46" s="22" t="s">
        <v>109</v>
      </c>
      <c r="C46" s="23" t="s">
        <v>8</v>
      </c>
      <c r="D46" s="23">
        <v>0</v>
      </c>
      <c r="E46" s="25">
        <v>0</v>
      </c>
      <c r="F46" s="21">
        <v>20</v>
      </c>
      <c r="G46" s="25">
        <v>81.3321</v>
      </c>
      <c r="H46" s="18">
        <v>18</v>
      </c>
      <c r="I46" s="11">
        <v>83.3486</v>
      </c>
      <c r="J46" s="8">
        <f>VLOOKUP(B46,'[3]Classif Geral'!$C$5:$J$98,7,0)</f>
        <v>37</v>
      </c>
      <c r="K46" s="26">
        <f>VLOOKUP(B46,'[3]Classif Geral'!$C$5:$J$98,8,0)</f>
        <v>64.208</v>
      </c>
      <c r="L46" s="11">
        <f t="shared" si="1"/>
        <v>228.8887</v>
      </c>
      <c r="M46" s="19">
        <v>41</v>
      </c>
    </row>
    <row r="47" spans="1:13" ht="15">
      <c r="A47" s="40" t="s">
        <v>107</v>
      </c>
      <c r="B47" s="22" t="s">
        <v>34</v>
      </c>
      <c r="C47" s="23" t="s">
        <v>2</v>
      </c>
      <c r="D47" s="23">
        <v>49</v>
      </c>
      <c r="E47" s="25">
        <v>52.1378</v>
      </c>
      <c r="F47" s="21">
        <v>42</v>
      </c>
      <c r="G47" s="25">
        <v>59.177</v>
      </c>
      <c r="H47" s="18">
        <v>42</v>
      </c>
      <c r="I47" s="11">
        <v>59.177</v>
      </c>
      <c r="J47" s="8">
        <f>VLOOKUP(B47,'[3]Classif Geral'!$C$5:$J$98,7,0)</f>
        <v>43</v>
      </c>
      <c r="K47" s="26">
        <f>VLOOKUP(B47,'[3]Classif Geral'!$C$5:$J$98,8,0)</f>
        <v>58.1711</v>
      </c>
      <c r="L47" s="11">
        <f t="shared" si="1"/>
        <v>228.66289999999998</v>
      </c>
      <c r="M47" s="19">
        <v>42</v>
      </c>
    </row>
    <row r="48" spans="1:13" ht="15">
      <c r="A48" s="40" t="s">
        <v>112</v>
      </c>
      <c r="B48" s="22" t="s">
        <v>36</v>
      </c>
      <c r="C48" s="23" t="s">
        <v>3</v>
      </c>
      <c r="D48" s="23">
        <v>42</v>
      </c>
      <c r="E48" s="25">
        <v>59.177</v>
      </c>
      <c r="F48" s="21">
        <v>21</v>
      </c>
      <c r="G48" s="25">
        <v>80.324</v>
      </c>
      <c r="H48" s="18">
        <v>21</v>
      </c>
      <c r="I48" s="11">
        <v>80.324</v>
      </c>
      <c r="J48" s="8"/>
      <c r="K48" s="26">
        <v>0</v>
      </c>
      <c r="L48" s="11">
        <f t="shared" si="1"/>
        <v>219.825</v>
      </c>
      <c r="M48" s="19">
        <v>43</v>
      </c>
    </row>
    <row r="49" spans="1:13" ht="15">
      <c r="A49" s="40" t="s">
        <v>85</v>
      </c>
      <c r="B49" s="22" t="s">
        <v>96</v>
      </c>
      <c r="C49" s="23" t="s">
        <v>6</v>
      </c>
      <c r="D49" s="23">
        <v>70</v>
      </c>
      <c r="E49" s="25">
        <v>31.0496</v>
      </c>
      <c r="F49" s="21">
        <v>36</v>
      </c>
      <c r="G49" s="25">
        <v>65.2145</v>
      </c>
      <c r="H49" s="18">
        <v>40</v>
      </c>
      <c r="I49" s="11">
        <v>61.1891</v>
      </c>
      <c r="J49" s="8">
        <f>VLOOKUP(B49,'[3]Classif Geral'!$C$5:$J$98,7,0)</f>
        <v>39</v>
      </c>
      <c r="K49" s="26">
        <f>VLOOKUP(B49,'[3]Classif Geral'!$C$5:$J$98,8,0)</f>
        <v>62.1953</v>
      </c>
      <c r="L49" s="11">
        <f t="shared" si="1"/>
        <v>219.6485</v>
      </c>
      <c r="M49" s="19">
        <v>44</v>
      </c>
    </row>
    <row r="50" spans="1:13" ht="15">
      <c r="A50" s="40" t="s">
        <v>106</v>
      </c>
      <c r="B50" s="22" t="s">
        <v>16</v>
      </c>
      <c r="C50" s="23" t="s">
        <v>5</v>
      </c>
      <c r="D50" s="23">
        <v>37</v>
      </c>
      <c r="E50" s="25">
        <v>64.208</v>
      </c>
      <c r="F50" s="21">
        <v>63</v>
      </c>
      <c r="G50" s="25">
        <v>38.0741</v>
      </c>
      <c r="H50" s="18">
        <v>47</v>
      </c>
      <c r="I50" s="11">
        <v>54.1485</v>
      </c>
      <c r="J50" s="8">
        <f>VLOOKUP(B50,'[3]Classif Geral'!$C$5:$J$98,7,0)</f>
        <v>45</v>
      </c>
      <c r="K50" s="26">
        <f>VLOOKUP(B50,'[3]Classif Geral'!$C$5:$J$98,8,0)</f>
        <v>56.1596</v>
      </c>
      <c r="L50" s="11">
        <f t="shared" si="1"/>
        <v>212.59019999999998</v>
      </c>
      <c r="M50" s="19">
        <v>45</v>
      </c>
    </row>
    <row r="51" spans="1:13" ht="15">
      <c r="A51" s="40" t="s">
        <v>86</v>
      </c>
      <c r="B51" s="22" t="s">
        <v>24</v>
      </c>
      <c r="C51" s="23" t="s">
        <v>2</v>
      </c>
      <c r="D51" s="23">
        <v>68</v>
      </c>
      <c r="E51" s="25">
        <v>33.0561</v>
      </c>
      <c r="F51" s="21">
        <v>45</v>
      </c>
      <c r="G51" s="25">
        <v>56.1596</v>
      </c>
      <c r="H51" s="18">
        <v>22</v>
      </c>
      <c r="I51" s="11">
        <v>79.316</v>
      </c>
      <c r="J51" s="8">
        <f>VLOOKUP(B51,'[3]Classif Geral'!$C$5:$J$98,7,0)</f>
        <v>60</v>
      </c>
      <c r="K51" s="26">
        <f>VLOOKUP(B51,'[3]Classif Geral'!$C$5:$J$98,8,0)</f>
        <v>41.0861</v>
      </c>
      <c r="L51" s="11">
        <f t="shared" si="1"/>
        <v>209.6178</v>
      </c>
      <c r="M51" s="19">
        <v>46</v>
      </c>
    </row>
    <row r="52" spans="1:13" ht="15">
      <c r="A52" s="40" t="s">
        <v>110</v>
      </c>
      <c r="B52" s="22" t="s">
        <v>52</v>
      </c>
      <c r="C52" s="23" t="s">
        <v>5</v>
      </c>
      <c r="D52" s="23">
        <v>39</v>
      </c>
      <c r="E52" s="25">
        <v>62.1953</v>
      </c>
      <c r="F52" s="21">
        <v>56</v>
      </c>
      <c r="G52" s="25">
        <v>45.1035</v>
      </c>
      <c r="H52" s="18">
        <v>37</v>
      </c>
      <c r="I52" s="11">
        <v>64.208</v>
      </c>
      <c r="J52" s="8">
        <f>VLOOKUP(B52,'[3]Classif Geral'!$C$5:$J$98,7,0)</f>
        <v>70</v>
      </c>
      <c r="K52" s="26">
        <f>VLOOKUP(B52,'[3]Classif Geral'!$C$5:$J$98,8,0)</f>
        <v>31.0496</v>
      </c>
      <c r="L52" s="11">
        <f t="shared" si="1"/>
        <v>202.5564</v>
      </c>
      <c r="M52" s="19">
        <v>47</v>
      </c>
    </row>
    <row r="53" spans="1:13" ht="15">
      <c r="A53" s="40" t="s">
        <v>113</v>
      </c>
      <c r="B53" s="22" t="s">
        <v>72</v>
      </c>
      <c r="C53" s="23" t="s">
        <v>4</v>
      </c>
      <c r="D53" s="23">
        <v>3</v>
      </c>
      <c r="E53" s="25">
        <v>98.4851</v>
      </c>
      <c r="F53" s="21">
        <v>0</v>
      </c>
      <c r="G53" s="25">
        <v>0</v>
      </c>
      <c r="H53" s="18">
        <v>51</v>
      </c>
      <c r="I53" s="11">
        <v>50.1275</v>
      </c>
      <c r="J53" s="8">
        <f>VLOOKUP(B53,'[3]Classif Geral'!$C$5:$J$98,7,0)</f>
        <v>48</v>
      </c>
      <c r="K53" s="26">
        <f>VLOOKUP(B53,'[3]Classif Geral'!$C$5:$J$98,8,0)</f>
        <v>53.1431</v>
      </c>
      <c r="L53" s="11">
        <f t="shared" si="1"/>
        <v>201.7557</v>
      </c>
      <c r="M53" s="19">
        <v>48</v>
      </c>
    </row>
    <row r="54" spans="1:13" ht="15">
      <c r="A54" s="40" t="s">
        <v>110</v>
      </c>
      <c r="B54" s="22" t="s">
        <v>60</v>
      </c>
      <c r="C54" s="23" t="s">
        <v>4</v>
      </c>
      <c r="D54" s="23">
        <v>58</v>
      </c>
      <c r="E54" s="25">
        <v>43.0946</v>
      </c>
      <c r="F54" s="21">
        <v>70</v>
      </c>
      <c r="G54" s="25">
        <v>31.0496</v>
      </c>
      <c r="H54" s="18">
        <v>23</v>
      </c>
      <c r="I54" s="11">
        <v>78.3081</v>
      </c>
      <c r="J54" s="8">
        <f>VLOOKUP(B54,'[3]Classif Geral'!$C$5:$J$98,7,0)</f>
        <v>52</v>
      </c>
      <c r="K54" s="26">
        <f>VLOOKUP(B54,'[3]Classif Geral'!$C$5:$J$98,8,0)</f>
        <v>49.1225</v>
      </c>
      <c r="L54" s="11">
        <f t="shared" si="1"/>
        <v>201.57479999999998</v>
      </c>
      <c r="M54" s="19">
        <v>49</v>
      </c>
    </row>
    <row r="55" spans="1:13" ht="15">
      <c r="A55" s="40" t="s">
        <v>85</v>
      </c>
      <c r="B55" s="22" t="s">
        <v>20</v>
      </c>
      <c r="C55" s="23" t="s">
        <v>2</v>
      </c>
      <c r="D55" s="23">
        <v>69</v>
      </c>
      <c r="E55" s="25">
        <v>32.0528</v>
      </c>
      <c r="F55" s="21">
        <v>41</v>
      </c>
      <c r="G55" s="25">
        <v>60.183</v>
      </c>
      <c r="H55" s="18">
        <v>34</v>
      </c>
      <c r="I55" s="11">
        <v>67.2278</v>
      </c>
      <c r="J55" s="8">
        <f>VLOOKUP(B55,'[3]Classif Geral'!$C$5:$J$98,7,0)</f>
        <v>64</v>
      </c>
      <c r="K55" s="26">
        <f>VLOOKUP(B55,'[3]Classif Geral'!$C$5:$J$98,8,0)</f>
        <v>37.0703</v>
      </c>
      <c r="L55" s="11">
        <f t="shared" si="1"/>
        <v>196.5339</v>
      </c>
      <c r="M55" s="19">
        <v>50</v>
      </c>
    </row>
    <row r="56" spans="1:13" ht="15">
      <c r="A56" s="40" t="s">
        <v>112</v>
      </c>
      <c r="B56" s="22" t="s">
        <v>97</v>
      </c>
      <c r="C56" s="23" t="s">
        <v>4</v>
      </c>
      <c r="D56" s="23">
        <v>24</v>
      </c>
      <c r="E56" s="25">
        <v>77.3003</v>
      </c>
      <c r="F56" s="21">
        <v>70</v>
      </c>
      <c r="G56" s="25">
        <v>31.0496</v>
      </c>
      <c r="H56" s="18">
        <v>67</v>
      </c>
      <c r="I56" s="11">
        <v>34.0595</v>
      </c>
      <c r="J56" s="8">
        <f>VLOOKUP(B56,'[3]Classif Geral'!$C$5:$J$98,7,0)</f>
        <v>49</v>
      </c>
      <c r="K56" s="26">
        <f>VLOOKUP(B56,'[3]Classif Geral'!$C$5:$J$98,8,0)</f>
        <v>52.1378</v>
      </c>
      <c r="L56" s="11">
        <f t="shared" si="1"/>
        <v>194.5472</v>
      </c>
      <c r="M56" s="19">
        <v>51</v>
      </c>
    </row>
    <row r="57" spans="1:13" ht="15">
      <c r="A57" s="40" t="s">
        <v>110</v>
      </c>
      <c r="B57" s="22" t="s">
        <v>111</v>
      </c>
      <c r="C57" s="23" t="s">
        <v>2</v>
      </c>
      <c r="D57" s="23">
        <v>0</v>
      </c>
      <c r="E57" s="25">
        <v>0</v>
      </c>
      <c r="F57" s="21">
        <v>53</v>
      </c>
      <c r="G57" s="25">
        <v>48.1176</v>
      </c>
      <c r="H57" s="18">
        <v>55</v>
      </c>
      <c r="I57" s="11">
        <v>46.1081</v>
      </c>
      <c r="J57" s="8">
        <f>VLOOKUP(B57,'[3]Classif Geral'!$C$5:$J$98,7,0)</f>
        <v>25</v>
      </c>
      <c r="K57" s="26">
        <f>VLOOKUP(B57,'[3]Classif Geral'!$C$5:$J$98,8,0)</f>
        <v>76.2926</v>
      </c>
      <c r="L57" s="11">
        <f t="shared" si="1"/>
        <v>170.5183</v>
      </c>
      <c r="M57" s="19">
        <v>52</v>
      </c>
    </row>
    <row r="58" spans="1:13" ht="15">
      <c r="A58" s="40" t="s">
        <v>106</v>
      </c>
      <c r="B58" s="22" t="s">
        <v>95</v>
      </c>
      <c r="C58" s="23" t="s">
        <v>5</v>
      </c>
      <c r="D58" s="23">
        <v>48</v>
      </c>
      <c r="E58" s="25">
        <v>53.1431</v>
      </c>
      <c r="F58" s="21">
        <v>40</v>
      </c>
      <c r="G58" s="25">
        <v>61.1891</v>
      </c>
      <c r="H58" s="18">
        <v>45</v>
      </c>
      <c r="I58" s="11">
        <v>56.1596</v>
      </c>
      <c r="J58" s="8"/>
      <c r="K58" s="26">
        <f>VLOOKUP(B58,'[3]Classif Geral'!$C$5:$J$98,8,0)</f>
        <v>0</v>
      </c>
      <c r="L58" s="11">
        <f t="shared" si="1"/>
        <v>170.4918</v>
      </c>
      <c r="M58" s="19">
        <v>53</v>
      </c>
    </row>
    <row r="59" spans="1:13" ht="15">
      <c r="A59" s="40" t="s">
        <v>112</v>
      </c>
      <c r="B59" s="22" t="s">
        <v>57</v>
      </c>
      <c r="C59" s="23" t="s">
        <v>7</v>
      </c>
      <c r="D59" s="23">
        <v>57</v>
      </c>
      <c r="E59" s="25">
        <v>44.099</v>
      </c>
      <c r="F59" s="21">
        <v>57</v>
      </c>
      <c r="G59" s="25">
        <v>44.099</v>
      </c>
      <c r="H59" s="18">
        <v>56</v>
      </c>
      <c r="I59" s="11">
        <v>45.1035</v>
      </c>
      <c r="J59" s="8">
        <f>VLOOKUP(B59,'[3]Classif Geral'!$C$5:$J$98,7,0)</f>
        <v>70</v>
      </c>
      <c r="K59" s="26">
        <f>VLOOKUP(B59,'[3]Classif Geral'!$C$5:$J$98,8,0)</f>
        <v>31.0496</v>
      </c>
      <c r="L59" s="11">
        <f t="shared" si="1"/>
        <v>164.35109999999997</v>
      </c>
      <c r="M59" s="19">
        <v>54</v>
      </c>
    </row>
    <row r="60" spans="1:13" ht="15">
      <c r="A60" s="40" t="s">
        <v>112</v>
      </c>
      <c r="B60" s="22" t="s">
        <v>63</v>
      </c>
      <c r="C60" s="23" t="s">
        <v>5</v>
      </c>
      <c r="D60" s="23">
        <v>25</v>
      </c>
      <c r="E60" s="25">
        <v>76.2926</v>
      </c>
      <c r="F60" s="21"/>
      <c r="G60" s="25">
        <v>0</v>
      </c>
      <c r="H60" s="18">
        <v>54</v>
      </c>
      <c r="I60" s="11">
        <v>47.1128</v>
      </c>
      <c r="J60" s="8">
        <f>VLOOKUP(B60,'[3]Classif Geral'!$C$5:$J$98,7,0)</f>
        <v>65</v>
      </c>
      <c r="K60" s="26">
        <f>VLOOKUP(B60,'[3]Classif Geral'!$C$5:$J$98,8,0)</f>
        <v>36.0666</v>
      </c>
      <c r="L60" s="11">
        <f t="shared" si="1"/>
        <v>159.47199999999998</v>
      </c>
      <c r="M60" s="19">
        <v>55</v>
      </c>
    </row>
    <row r="61" spans="1:13" ht="15">
      <c r="A61" s="40" t="s">
        <v>113</v>
      </c>
      <c r="B61" s="22" t="s">
        <v>114</v>
      </c>
      <c r="C61" s="23" t="s">
        <v>5</v>
      </c>
      <c r="D61" s="23">
        <v>76</v>
      </c>
      <c r="E61" s="25">
        <v>25.0325</v>
      </c>
      <c r="F61" s="21">
        <v>0</v>
      </c>
      <c r="G61" s="25">
        <v>0</v>
      </c>
      <c r="H61" s="18">
        <v>20</v>
      </c>
      <c r="I61" s="11">
        <v>81.3321</v>
      </c>
      <c r="J61" s="8">
        <f>VLOOKUP(B61,'[3]Classif Geral'!$C$5:$J$98,7,0)</f>
        <v>50</v>
      </c>
      <c r="K61" s="26">
        <f>VLOOKUP(B61,'[3]Classif Geral'!$C$5:$J$98,8,0)</f>
        <v>51.1326</v>
      </c>
      <c r="L61" s="11">
        <f t="shared" si="1"/>
        <v>157.4972</v>
      </c>
      <c r="M61" s="19">
        <v>56</v>
      </c>
    </row>
    <row r="62" spans="1:13" ht="15">
      <c r="A62" s="40" t="s">
        <v>85</v>
      </c>
      <c r="B62" s="22" t="s">
        <v>21</v>
      </c>
      <c r="C62" s="23" t="s">
        <v>4</v>
      </c>
      <c r="D62" s="23">
        <v>76</v>
      </c>
      <c r="E62" s="25">
        <v>25.0325</v>
      </c>
      <c r="F62" s="21">
        <v>64</v>
      </c>
      <c r="G62" s="25">
        <v>37.0703</v>
      </c>
      <c r="H62" s="18">
        <v>41</v>
      </c>
      <c r="I62" s="11">
        <v>60.183</v>
      </c>
      <c r="J62" s="8">
        <f>VLOOKUP(B62,'[3]Classif Geral'!$C$5:$J$98,7,0)</f>
        <v>70</v>
      </c>
      <c r="K62" s="26">
        <f>VLOOKUP(B62,'[3]Classif Geral'!$C$5:$J$98,8,0)</f>
        <v>31.0496</v>
      </c>
      <c r="L62" s="11">
        <f t="shared" si="1"/>
        <v>153.3354</v>
      </c>
      <c r="M62" s="19">
        <v>57</v>
      </c>
    </row>
    <row r="63" spans="1:13" ht="15">
      <c r="A63" s="40" t="s">
        <v>86</v>
      </c>
      <c r="B63" s="22" t="s">
        <v>25</v>
      </c>
      <c r="C63" s="23" t="s">
        <v>5</v>
      </c>
      <c r="D63" s="23">
        <v>47</v>
      </c>
      <c r="E63" s="25">
        <v>54.1485</v>
      </c>
      <c r="F63" s="21"/>
      <c r="G63" s="25">
        <v>0</v>
      </c>
      <c r="H63" s="18">
        <v>48</v>
      </c>
      <c r="I63" s="11">
        <v>53.1431</v>
      </c>
      <c r="J63" s="8">
        <f>VLOOKUP(B63,'[3]Classif Geral'!$C$5:$J$98,7,0)</f>
        <v>61</v>
      </c>
      <c r="K63" s="26">
        <f>VLOOKUP(B63,'[3]Classif Geral'!$C$5:$J$98,8,0)</f>
        <v>40.082</v>
      </c>
      <c r="L63" s="11">
        <f t="shared" si="1"/>
        <v>147.37359999999998</v>
      </c>
      <c r="M63" s="19">
        <v>58</v>
      </c>
    </row>
    <row r="64" spans="1:13" ht="15">
      <c r="A64" s="40" t="s">
        <v>105</v>
      </c>
      <c r="B64" s="22" t="s">
        <v>89</v>
      </c>
      <c r="C64" s="23" t="s">
        <v>2</v>
      </c>
      <c r="D64" s="23">
        <v>73</v>
      </c>
      <c r="E64" s="25">
        <v>28.0406</v>
      </c>
      <c r="F64" s="21">
        <v>58</v>
      </c>
      <c r="G64" s="25">
        <v>43.0946</v>
      </c>
      <c r="H64" s="18">
        <v>60</v>
      </c>
      <c r="I64" s="11">
        <v>41.0861</v>
      </c>
      <c r="J64" s="8">
        <f>VLOOKUP(B64,'[3]Classif Geral'!$C$5:$J$98,7,0)</f>
        <v>66</v>
      </c>
      <c r="K64" s="26">
        <f>VLOOKUP(B64,'[3]Classif Geral'!$C$5:$J$98,8,0)</f>
        <v>35.063</v>
      </c>
      <c r="L64" s="11">
        <f t="shared" si="1"/>
        <v>147.2843</v>
      </c>
      <c r="M64" s="19">
        <v>59</v>
      </c>
    </row>
    <row r="65" spans="1:13" ht="15">
      <c r="A65" s="40" t="s">
        <v>112</v>
      </c>
      <c r="B65" s="22" t="s">
        <v>62</v>
      </c>
      <c r="C65" s="23" t="s">
        <v>2</v>
      </c>
      <c r="D65" s="23">
        <v>0</v>
      </c>
      <c r="E65" s="25">
        <v>0</v>
      </c>
      <c r="F65" s="21">
        <v>50</v>
      </c>
      <c r="G65" s="25">
        <v>51.1326</v>
      </c>
      <c r="H65" s="18"/>
      <c r="I65" s="11">
        <v>0</v>
      </c>
      <c r="J65" s="8">
        <f>VLOOKUP(B65,'[3]Classif Geral'!$C$5:$J$98,7,0)</f>
        <v>6</v>
      </c>
      <c r="K65" s="26">
        <f>VLOOKUP(B65,'[3]Classif Geral'!$C$5:$J$98,8,0)</f>
        <v>95.456</v>
      </c>
      <c r="L65" s="11">
        <f t="shared" si="1"/>
        <v>146.58859999999999</v>
      </c>
      <c r="M65" s="19">
        <v>60</v>
      </c>
    </row>
    <row r="66" spans="1:13" ht="15">
      <c r="A66" s="40" t="s">
        <v>107</v>
      </c>
      <c r="B66" s="22" t="s">
        <v>43</v>
      </c>
      <c r="C66" s="23" t="s">
        <v>3</v>
      </c>
      <c r="D66" s="23">
        <v>76</v>
      </c>
      <c r="E66" s="25">
        <v>25.0325</v>
      </c>
      <c r="F66" s="21">
        <v>27</v>
      </c>
      <c r="G66" s="25">
        <v>74.2775</v>
      </c>
      <c r="H66" s="18"/>
      <c r="I66" s="11">
        <v>0</v>
      </c>
      <c r="J66" s="8">
        <f>VLOOKUP(B66,'[3]Classif Geral'!$C$5:$J$98,7,0)</f>
        <v>57</v>
      </c>
      <c r="K66" s="26">
        <f>VLOOKUP(B66,'[3]Classif Geral'!$C$5:$J$98,8,0)</f>
        <v>44.099</v>
      </c>
      <c r="L66" s="11">
        <f t="shared" si="1"/>
        <v>143.409</v>
      </c>
      <c r="M66" s="19">
        <v>61</v>
      </c>
    </row>
    <row r="67" spans="1:13" ht="15">
      <c r="A67" s="40" t="s">
        <v>105</v>
      </c>
      <c r="B67" s="22" t="s">
        <v>10</v>
      </c>
      <c r="C67" s="23" t="s">
        <v>2</v>
      </c>
      <c r="D67" s="23">
        <v>74</v>
      </c>
      <c r="E67" s="25">
        <v>27.0378</v>
      </c>
      <c r="F67" s="21">
        <v>66</v>
      </c>
      <c r="G67" s="25">
        <v>35.063</v>
      </c>
      <c r="H67" s="18">
        <v>63</v>
      </c>
      <c r="I67" s="11">
        <v>38.0741</v>
      </c>
      <c r="J67" s="8">
        <f>VLOOKUP(B67,'[3]Classif Geral'!$C$5:$J$98,7,0)</f>
        <v>62</v>
      </c>
      <c r="K67" s="26">
        <f>VLOOKUP(B67,'[3]Classif Geral'!$C$5:$J$98,8,0)</f>
        <v>39.078</v>
      </c>
      <c r="L67" s="11">
        <f t="shared" si="1"/>
        <v>139.2529</v>
      </c>
      <c r="M67" s="19">
        <v>62</v>
      </c>
    </row>
    <row r="68" spans="1:13" ht="15">
      <c r="A68" s="40" t="s">
        <v>86</v>
      </c>
      <c r="B68" s="22" t="s">
        <v>88</v>
      </c>
      <c r="C68" s="23" t="s">
        <v>5</v>
      </c>
      <c r="D68" s="23">
        <v>76</v>
      </c>
      <c r="E68" s="25">
        <v>25.0325</v>
      </c>
      <c r="F68" s="21">
        <v>38</v>
      </c>
      <c r="G68" s="25">
        <v>63.2016</v>
      </c>
      <c r="H68" s="18">
        <v>58</v>
      </c>
      <c r="I68" s="11">
        <v>43.0946</v>
      </c>
      <c r="J68" s="8"/>
      <c r="K68" s="26">
        <f>VLOOKUP(B68,'[3]Classif Geral'!$C$5:$J$98,8,0)</f>
        <v>0</v>
      </c>
      <c r="L68" s="11">
        <f t="shared" si="1"/>
        <v>131.3287</v>
      </c>
      <c r="M68" s="19">
        <v>63</v>
      </c>
    </row>
    <row r="69" spans="1:13" ht="15">
      <c r="A69" s="40" t="s">
        <v>106</v>
      </c>
      <c r="B69" s="42" t="s">
        <v>15</v>
      </c>
      <c r="C69" s="23" t="s">
        <v>3</v>
      </c>
      <c r="D69" s="23">
        <v>29</v>
      </c>
      <c r="E69" s="25">
        <v>72.2628</v>
      </c>
      <c r="F69" s="21">
        <v>46</v>
      </c>
      <c r="G69" s="25">
        <v>55.154</v>
      </c>
      <c r="H69" s="18"/>
      <c r="I69" s="11">
        <v>0</v>
      </c>
      <c r="J69" s="8"/>
      <c r="K69" s="26">
        <f>VLOOKUP(B69,'[3]Classif Geral'!$C$5:$J$98,8,0)</f>
        <v>0</v>
      </c>
      <c r="L69" s="11">
        <f t="shared" si="1"/>
        <v>127.4168</v>
      </c>
      <c r="M69" s="19">
        <v>64</v>
      </c>
    </row>
    <row r="70" spans="1:13" ht="15">
      <c r="A70" s="40" t="s">
        <v>85</v>
      </c>
      <c r="B70" s="22" t="s">
        <v>22</v>
      </c>
      <c r="C70" s="23" t="s">
        <v>5</v>
      </c>
      <c r="D70" s="23">
        <v>45</v>
      </c>
      <c r="E70" s="25">
        <v>56.1596</v>
      </c>
      <c r="F70" s="21"/>
      <c r="G70" s="25">
        <v>0</v>
      </c>
      <c r="H70" s="18"/>
      <c r="I70" s="11">
        <v>0</v>
      </c>
      <c r="J70" s="8">
        <f>VLOOKUP(B70,'[3]Classif Geral'!$C$5:$J$98,7,0)</f>
        <v>36</v>
      </c>
      <c r="K70" s="26">
        <f>VLOOKUP(B70,'[3]Classif Geral'!$C$5:$J$98,8,0)</f>
        <v>65.2145</v>
      </c>
      <c r="L70" s="11">
        <f aca="true" t="shared" si="2" ref="L70:L94">E70+G70+I70+K70</f>
        <v>121.3741</v>
      </c>
      <c r="M70" s="19">
        <v>65</v>
      </c>
    </row>
    <row r="71" spans="1:13" ht="15">
      <c r="A71" s="40" t="s">
        <v>112</v>
      </c>
      <c r="B71" s="22" t="s">
        <v>64</v>
      </c>
      <c r="C71" s="23" t="s">
        <v>5</v>
      </c>
      <c r="D71" s="23">
        <v>19</v>
      </c>
      <c r="E71" s="25">
        <v>82.3403</v>
      </c>
      <c r="F71" s="21"/>
      <c r="G71" s="25">
        <v>0</v>
      </c>
      <c r="H71" s="18">
        <v>66</v>
      </c>
      <c r="I71" s="11">
        <v>35.063</v>
      </c>
      <c r="J71" s="8"/>
      <c r="K71" s="26">
        <f>VLOOKUP(B71,'[3]Classif Geral'!$C$5:$J$98,8,0)</f>
        <v>0</v>
      </c>
      <c r="L71" s="11">
        <f t="shared" si="2"/>
        <v>117.4033</v>
      </c>
      <c r="M71" s="19">
        <v>66</v>
      </c>
    </row>
    <row r="72" spans="1:13" ht="15">
      <c r="A72" s="40" t="s">
        <v>105</v>
      </c>
      <c r="B72" s="22" t="s">
        <v>14</v>
      </c>
      <c r="C72" s="23" t="s">
        <v>3</v>
      </c>
      <c r="D72" s="23">
        <v>59</v>
      </c>
      <c r="E72" s="25">
        <v>42.0903</v>
      </c>
      <c r="F72" s="21">
        <v>61</v>
      </c>
      <c r="G72" s="25">
        <v>40.082</v>
      </c>
      <c r="H72" s="18"/>
      <c r="I72" s="11">
        <v>0</v>
      </c>
      <c r="J72" s="8">
        <f>VLOOKUP(B72,'[3]Classif Geral'!$C$5:$J$98,7,0)</f>
        <v>68</v>
      </c>
      <c r="K72" s="26">
        <f>VLOOKUP(B72,'[3]Classif Geral'!$C$5:$J$98,8,0)</f>
        <v>33.0561</v>
      </c>
      <c r="L72" s="11">
        <f t="shared" si="2"/>
        <v>115.22840000000001</v>
      </c>
      <c r="M72" s="19">
        <v>67</v>
      </c>
    </row>
    <row r="73" spans="1:13" ht="15">
      <c r="A73" s="40" t="s">
        <v>85</v>
      </c>
      <c r="B73" s="22" t="s">
        <v>19</v>
      </c>
      <c r="C73" s="23" t="s">
        <v>3</v>
      </c>
      <c r="D73" s="23">
        <v>65</v>
      </c>
      <c r="E73" s="25">
        <v>36.0666</v>
      </c>
      <c r="F73" s="21">
        <v>62</v>
      </c>
      <c r="G73" s="25">
        <v>39.078</v>
      </c>
      <c r="H73" s="18">
        <v>62</v>
      </c>
      <c r="I73" s="11">
        <v>39.078</v>
      </c>
      <c r="J73" s="8"/>
      <c r="K73" s="26">
        <f>VLOOKUP(B73,'[3]Classif Geral'!$C$5:$J$98,8,0)</f>
        <v>0</v>
      </c>
      <c r="L73" s="11">
        <f t="shared" si="2"/>
        <v>114.2226</v>
      </c>
      <c r="M73" s="19">
        <v>68</v>
      </c>
    </row>
    <row r="74" spans="1:13" ht="15">
      <c r="A74" s="40" t="s">
        <v>110</v>
      </c>
      <c r="B74" s="22" t="s">
        <v>46</v>
      </c>
      <c r="C74" s="23" t="s">
        <v>4</v>
      </c>
      <c r="D74" s="23">
        <v>61</v>
      </c>
      <c r="E74" s="25">
        <v>40.082</v>
      </c>
      <c r="F74" s="21">
        <v>0</v>
      </c>
      <c r="G74" s="25">
        <v>0</v>
      </c>
      <c r="H74" s="18">
        <v>28</v>
      </c>
      <c r="I74" s="11">
        <v>73.2701</v>
      </c>
      <c r="J74" s="8"/>
      <c r="K74" s="26">
        <f>VLOOKUP(B74,'[3]Classif Geral'!$C$5:$J$98,8,0)</f>
        <v>0</v>
      </c>
      <c r="L74" s="11">
        <f t="shared" si="2"/>
        <v>113.35210000000001</v>
      </c>
      <c r="M74" s="19">
        <v>69</v>
      </c>
    </row>
    <row r="75" spans="1:13" ht="15">
      <c r="A75" s="40" t="s">
        <v>105</v>
      </c>
      <c r="B75" s="22" t="s">
        <v>12</v>
      </c>
      <c r="C75" s="23" t="s">
        <v>2</v>
      </c>
      <c r="D75" s="23">
        <v>72</v>
      </c>
      <c r="E75" s="25">
        <v>29.0435</v>
      </c>
      <c r="F75" s="21"/>
      <c r="G75" s="25">
        <v>0</v>
      </c>
      <c r="H75" s="18">
        <v>64</v>
      </c>
      <c r="I75" s="11">
        <v>37.0703</v>
      </c>
      <c r="J75" s="8">
        <f>VLOOKUP(B75,'[3]Classif Geral'!$C$5:$J$98,7,0)</f>
        <v>59</v>
      </c>
      <c r="K75" s="26">
        <f>VLOOKUP(B75,'[3]Classif Geral'!$C$5:$J$98,8,0)</f>
        <v>42.0903</v>
      </c>
      <c r="L75" s="11">
        <f t="shared" si="2"/>
        <v>108.2041</v>
      </c>
      <c r="M75" s="19">
        <v>70</v>
      </c>
    </row>
    <row r="76" spans="1:13" ht="15">
      <c r="A76" s="40" t="s">
        <v>105</v>
      </c>
      <c r="B76" s="22" t="s">
        <v>9</v>
      </c>
      <c r="C76" s="23" t="s">
        <v>2</v>
      </c>
      <c r="D76" s="23">
        <v>0</v>
      </c>
      <c r="E76" s="25">
        <v>0</v>
      </c>
      <c r="F76" s="21">
        <v>67</v>
      </c>
      <c r="G76" s="25">
        <v>34.0595</v>
      </c>
      <c r="H76" s="18">
        <v>65</v>
      </c>
      <c r="I76" s="11">
        <v>36.0666</v>
      </c>
      <c r="J76" s="8">
        <f>VLOOKUP(B76,'[3]Classif Geral'!$C$5:$J$98,7,0)</f>
        <v>63</v>
      </c>
      <c r="K76" s="26">
        <f>VLOOKUP(B76,'[3]Classif Geral'!$C$5:$J$98,8,0)</f>
        <v>38.0741</v>
      </c>
      <c r="L76" s="11">
        <f t="shared" si="2"/>
        <v>108.20020000000001</v>
      </c>
      <c r="M76" s="19">
        <v>71</v>
      </c>
    </row>
    <row r="77" spans="1:13" ht="15">
      <c r="A77" s="40" t="s">
        <v>86</v>
      </c>
      <c r="B77" s="22" t="s">
        <v>99</v>
      </c>
      <c r="C77" s="23" t="s">
        <v>4</v>
      </c>
      <c r="D77" s="23">
        <v>53</v>
      </c>
      <c r="E77" s="25">
        <v>48.1176</v>
      </c>
      <c r="F77" s="21">
        <v>44</v>
      </c>
      <c r="G77" s="25">
        <v>57.1653</v>
      </c>
      <c r="H77" s="18"/>
      <c r="I77" s="11">
        <v>0</v>
      </c>
      <c r="J77" s="8"/>
      <c r="K77" s="26">
        <f>VLOOKUP(B77,'[3]Classif Geral'!$C$5:$J$98,8,0)</f>
        <v>0</v>
      </c>
      <c r="L77" s="11">
        <f t="shared" si="2"/>
        <v>105.28290000000001</v>
      </c>
      <c r="M77" s="19">
        <v>72</v>
      </c>
    </row>
    <row r="78" spans="1:13" ht="15">
      <c r="A78" s="40" t="s">
        <v>107</v>
      </c>
      <c r="B78" s="22" t="s">
        <v>31</v>
      </c>
      <c r="C78" s="23" t="s">
        <v>3</v>
      </c>
      <c r="D78" s="23">
        <v>67</v>
      </c>
      <c r="E78" s="25">
        <v>34.0595</v>
      </c>
      <c r="F78" s="21">
        <v>31</v>
      </c>
      <c r="G78" s="25">
        <v>70.2485</v>
      </c>
      <c r="H78" s="18"/>
      <c r="I78" s="11">
        <v>0</v>
      </c>
      <c r="J78" s="8"/>
      <c r="K78" s="26">
        <f>VLOOKUP(B78,'[3]Classif Geral'!$C$5:$J$98,8,0)</f>
        <v>0</v>
      </c>
      <c r="L78" s="11">
        <f t="shared" si="2"/>
        <v>104.308</v>
      </c>
      <c r="M78" s="19">
        <v>73</v>
      </c>
    </row>
    <row r="79" spans="1:13" ht="15">
      <c r="A79" s="40" t="s">
        <v>106</v>
      </c>
      <c r="B79" s="22" t="s">
        <v>17</v>
      </c>
      <c r="C79" s="23" t="s">
        <v>3</v>
      </c>
      <c r="D79" s="23">
        <v>44</v>
      </c>
      <c r="E79" s="25">
        <v>57.1653</v>
      </c>
      <c r="F79" s="21">
        <v>55</v>
      </c>
      <c r="G79" s="25">
        <v>46.1081</v>
      </c>
      <c r="H79" s="18"/>
      <c r="I79" s="11">
        <v>0</v>
      </c>
      <c r="J79" s="8"/>
      <c r="K79" s="26">
        <f>VLOOKUP(B79,'[3]Classif Geral'!$C$5:$J$98,8,0)</f>
        <v>0</v>
      </c>
      <c r="L79" s="11">
        <f t="shared" si="2"/>
        <v>103.27340000000001</v>
      </c>
      <c r="M79" s="19">
        <v>74</v>
      </c>
    </row>
    <row r="80" spans="1:13" ht="15">
      <c r="A80" s="40" t="s">
        <v>106</v>
      </c>
      <c r="B80" s="22" t="s">
        <v>116</v>
      </c>
      <c r="C80" s="23" t="s">
        <v>5</v>
      </c>
      <c r="D80" s="23">
        <v>0</v>
      </c>
      <c r="E80" s="25">
        <v>0</v>
      </c>
      <c r="F80" s="21">
        <v>51</v>
      </c>
      <c r="G80" s="25">
        <v>50.1275</v>
      </c>
      <c r="H80" s="18">
        <v>61</v>
      </c>
      <c r="I80" s="11">
        <v>40.082</v>
      </c>
      <c r="J80" s="8">
        <f>VLOOKUP(B80,'[3]Classif Geral'!$C$5:$J$98,7,0)</f>
        <v>0</v>
      </c>
      <c r="K80" s="26">
        <f>VLOOKUP(B80,'[3]Classif Geral'!$C$5:$J$98,8,0)</f>
        <v>0</v>
      </c>
      <c r="L80" s="11">
        <f t="shared" si="2"/>
        <v>90.20949999999999</v>
      </c>
      <c r="M80" s="19">
        <v>75</v>
      </c>
    </row>
    <row r="81" spans="1:13" ht="15">
      <c r="A81" s="40" t="s">
        <v>85</v>
      </c>
      <c r="B81" s="22" t="s">
        <v>93</v>
      </c>
      <c r="C81" s="23" t="s">
        <v>3</v>
      </c>
      <c r="D81" s="23">
        <v>52</v>
      </c>
      <c r="E81" s="25">
        <v>49.1225</v>
      </c>
      <c r="F81" s="21">
        <v>60</v>
      </c>
      <c r="G81" s="25">
        <v>41.0861</v>
      </c>
      <c r="H81" s="18"/>
      <c r="I81" s="11">
        <v>0</v>
      </c>
      <c r="J81" s="8"/>
      <c r="K81" s="26">
        <f>VLOOKUP(B81,'[3]Classif Geral'!$C$5:$J$98,8,0)</f>
        <v>0</v>
      </c>
      <c r="L81" s="11">
        <f t="shared" si="2"/>
        <v>90.2086</v>
      </c>
      <c r="M81" s="19">
        <v>76</v>
      </c>
    </row>
    <row r="82" spans="1:13" ht="15">
      <c r="A82" s="40" t="s">
        <v>107</v>
      </c>
      <c r="B82" s="22" t="s">
        <v>91</v>
      </c>
      <c r="C82" s="23" t="s">
        <v>5</v>
      </c>
      <c r="D82" s="23">
        <v>50</v>
      </c>
      <c r="E82" s="25">
        <v>51.1326</v>
      </c>
      <c r="F82" s="21"/>
      <c r="G82" s="25">
        <v>0</v>
      </c>
      <c r="H82" s="18"/>
      <c r="I82" s="11">
        <v>0</v>
      </c>
      <c r="J82" s="8">
        <f>VLOOKUP(B82,'[3]Classif Geral'!$C$5:$J$98,7,0)</f>
        <v>70</v>
      </c>
      <c r="K82" s="26">
        <f>VLOOKUP(B82,'[3]Classif Geral'!$C$5:$J$98,8,0)</f>
        <v>31.0496</v>
      </c>
      <c r="L82" s="11">
        <f t="shared" si="2"/>
        <v>82.1822</v>
      </c>
      <c r="M82" s="19">
        <v>77</v>
      </c>
    </row>
    <row r="83" spans="1:13" ht="15">
      <c r="A83" s="40" t="s">
        <v>107</v>
      </c>
      <c r="B83" s="22" t="s">
        <v>92</v>
      </c>
      <c r="C83" s="23" t="s">
        <v>5</v>
      </c>
      <c r="D83" s="23">
        <v>20</v>
      </c>
      <c r="E83" s="25">
        <v>81.3321</v>
      </c>
      <c r="F83" s="21"/>
      <c r="G83" s="25">
        <v>0</v>
      </c>
      <c r="H83" s="18"/>
      <c r="I83" s="11">
        <v>0</v>
      </c>
      <c r="J83" s="8"/>
      <c r="K83" s="26">
        <f>VLOOKUP(B83,'[3]Classif Geral'!$C$5:$J$98,8,0)</f>
        <v>0</v>
      </c>
      <c r="L83" s="11">
        <f t="shared" si="2"/>
        <v>81.3321</v>
      </c>
      <c r="M83" s="19">
        <v>78</v>
      </c>
    </row>
    <row r="84" spans="1:13" ht="15">
      <c r="A84" s="40" t="s">
        <v>107</v>
      </c>
      <c r="B84" s="22" t="s">
        <v>108</v>
      </c>
      <c r="C84" s="23" t="s">
        <v>8</v>
      </c>
      <c r="D84" s="23"/>
      <c r="E84" s="25"/>
      <c r="F84" s="21"/>
      <c r="G84" s="25">
        <v>0</v>
      </c>
      <c r="H84" s="18">
        <v>39</v>
      </c>
      <c r="I84" s="11">
        <v>62.1953</v>
      </c>
      <c r="J84" s="8"/>
      <c r="K84" s="26">
        <f>VLOOKUP(B84,'[3]Classif Geral'!$C$5:$J$98,8,0)</f>
        <v>0</v>
      </c>
      <c r="L84" s="11">
        <f t="shared" si="2"/>
        <v>62.1953</v>
      </c>
      <c r="M84" s="19">
        <v>79</v>
      </c>
    </row>
    <row r="85" spans="1:13" ht="15">
      <c r="A85" s="40" t="s">
        <v>107</v>
      </c>
      <c r="B85" s="22" t="s">
        <v>35</v>
      </c>
      <c r="C85" s="23" t="s">
        <v>8</v>
      </c>
      <c r="D85" s="23">
        <v>76</v>
      </c>
      <c r="E85" s="25">
        <v>25.0325</v>
      </c>
      <c r="F85" s="21">
        <v>65</v>
      </c>
      <c r="G85" s="25">
        <v>36.0666</v>
      </c>
      <c r="H85" s="18"/>
      <c r="I85" s="11">
        <v>0</v>
      </c>
      <c r="J85" s="8"/>
      <c r="K85" s="26">
        <f>VLOOKUP(B85,'[3]Classif Geral'!$C$5:$J$98,8,0)</f>
        <v>0</v>
      </c>
      <c r="L85" s="11">
        <f t="shared" si="2"/>
        <v>61.0991</v>
      </c>
      <c r="M85" s="19">
        <v>80</v>
      </c>
    </row>
    <row r="86" spans="1:13" ht="15">
      <c r="A86" s="40" t="s">
        <v>106</v>
      </c>
      <c r="B86" s="22" t="s">
        <v>18</v>
      </c>
      <c r="C86" s="23" t="s">
        <v>4</v>
      </c>
      <c r="D86" s="23">
        <v>51</v>
      </c>
      <c r="E86" s="25">
        <v>50.1275</v>
      </c>
      <c r="F86" s="21"/>
      <c r="G86" s="25">
        <v>0</v>
      </c>
      <c r="H86" s="18"/>
      <c r="I86" s="11">
        <v>0</v>
      </c>
      <c r="J86" s="8"/>
      <c r="K86" s="26">
        <f>VLOOKUP(B86,'[3]Classif Geral'!$C$5:$J$98,8,0)</f>
        <v>0</v>
      </c>
      <c r="L86" s="11">
        <f t="shared" si="2"/>
        <v>50.1275</v>
      </c>
      <c r="M86" s="19">
        <v>81</v>
      </c>
    </row>
    <row r="87" spans="1:13" ht="15">
      <c r="A87" s="40" t="s">
        <v>110</v>
      </c>
      <c r="B87" s="22" t="s">
        <v>79</v>
      </c>
      <c r="C87" s="23" t="s">
        <v>80</v>
      </c>
      <c r="D87" s="23">
        <v>54</v>
      </c>
      <c r="E87" s="25">
        <v>47.1128</v>
      </c>
      <c r="F87" s="21"/>
      <c r="G87" s="25">
        <v>0</v>
      </c>
      <c r="H87" s="18"/>
      <c r="I87" s="11">
        <v>0</v>
      </c>
      <c r="J87" s="8"/>
      <c r="K87" s="26">
        <f>VLOOKUP(B87,'[3]Classif Geral'!$C$5:$J$98,8,0)</f>
        <v>0</v>
      </c>
      <c r="L87" s="11">
        <f t="shared" si="2"/>
        <v>47.1128</v>
      </c>
      <c r="M87" s="19">
        <v>82</v>
      </c>
    </row>
    <row r="88" spans="1:13" ht="15">
      <c r="A88" s="68" t="s">
        <v>85</v>
      </c>
      <c r="B88" s="49" t="s">
        <v>140</v>
      </c>
      <c r="C88" s="23" t="s">
        <v>4</v>
      </c>
      <c r="D88" s="5"/>
      <c r="E88" s="11">
        <v>0</v>
      </c>
      <c r="F88" s="65"/>
      <c r="G88" s="11">
        <v>0</v>
      </c>
      <c r="H88" s="66"/>
      <c r="I88" s="67">
        <v>0</v>
      </c>
      <c r="J88" s="19">
        <v>55</v>
      </c>
      <c r="K88" s="11">
        <v>46.1081</v>
      </c>
      <c r="L88" s="11">
        <f t="shared" si="2"/>
        <v>46.1081</v>
      </c>
      <c r="M88" s="19">
        <v>83</v>
      </c>
    </row>
    <row r="89" spans="1:13" ht="15">
      <c r="A89" s="40" t="s">
        <v>112</v>
      </c>
      <c r="B89" s="22" t="s">
        <v>83</v>
      </c>
      <c r="C89" s="23" t="s">
        <v>7</v>
      </c>
      <c r="D89" s="23">
        <v>60</v>
      </c>
      <c r="E89" s="25">
        <v>41.0861</v>
      </c>
      <c r="F89" s="21"/>
      <c r="G89" s="25">
        <v>0</v>
      </c>
      <c r="H89" s="18"/>
      <c r="I89" s="11">
        <v>0</v>
      </c>
      <c r="J89" s="8"/>
      <c r="K89" s="26">
        <f>VLOOKUP(B89,'[3]Classif Geral'!$C$5:$J$98,8,0)</f>
        <v>0</v>
      </c>
      <c r="L89" s="11">
        <f t="shared" si="2"/>
        <v>41.0861</v>
      </c>
      <c r="M89" s="19">
        <v>84</v>
      </c>
    </row>
    <row r="90" spans="1:13" ht="15">
      <c r="A90" s="40" t="s">
        <v>86</v>
      </c>
      <c r="B90" s="22" t="s">
        <v>76</v>
      </c>
      <c r="C90" s="23" t="s">
        <v>7</v>
      </c>
      <c r="D90" s="23">
        <v>66</v>
      </c>
      <c r="E90" s="25">
        <v>35.063</v>
      </c>
      <c r="F90" s="21"/>
      <c r="G90" s="25">
        <v>0</v>
      </c>
      <c r="H90" s="18"/>
      <c r="I90" s="11">
        <v>0</v>
      </c>
      <c r="J90" s="8"/>
      <c r="K90" s="26">
        <f>VLOOKUP(B90,'[3]Classif Geral'!$C$5:$J$98,8,0)</f>
        <v>0</v>
      </c>
      <c r="L90" s="11">
        <f t="shared" si="2"/>
        <v>35.063</v>
      </c>
      <c r="M90" s="19">
        <v>85</v>
      </c>
    </row>
    <row r="91" spans="1:13" ht="15">
      <c r="A91" s="40" t="s">
        <v>105</v>
      </c>
      <c r="B91" s="22" t="s">
        <v>98</v>
      </c>
      <c r="C91" s="23" t="s">
        <v>4</v>
      </c>
      <c r="D91" s="23">
        <v>0</v>
      </c>
      <c r="E91" s="25">
        <v>0</v>
      </c>
      <c r="F91" s="21">
        <v>68</v>
      </c>
      <c r="G91" s="25">
        <v>33.0561</v>
      </c>
      <c r="H91" s="18"/>
      <c r="I91" s="11">
        <v>0</v>
      </c>
      <c r="J91" s="8"/>
      <c r="K91" s="26">
        <f>VLOOKUP(B91,'[3]Classif Geral'!$C$5:$J$98,8,0)</f>
        <v>0</v>
      </c>
      <c r="L91" s="11">
        <f t="shared" si="2"/>
        <v>33.0561</v>
      </c>
      <c r="M91" s="19">
        <v>86</v>
      </c>
    </row>
    <row r="92" spans="1:13" ht="15">
      <c r="A92" s="40" t="s">
        <v>105</v>
      </c>
      <c r="B92" s="22" t="s">
        <v>115</v>
      </c>
      <c r="C92" s="23" t="s">
        <v>3</v>
      </c>
      <c r="D92" s="23">
        <v>0</v>
      </c>
      <c r="E92" s="25">
        <v>0</v>
      </c>
      <c r="F92" s="21">
        <v>69</v>
      </c>
      <c r="G92" s="25">
        <v>32.0528</v>
      </c>
      <c r="H92" s="18"/>
      <c r="I92" s="11">
        <v>0</v>
      </c>
      <c r="J92" s="8"/>
      <c r="K92" s="26">
        <f>VLOOKUP(B92,'[3]Classif Geral'!$C$5:$J$98,8,0)</f>
        <v>0</v>
      </c>
      <c r="L92" s="11">
        <f t="shared" si="2"/>
        <v>32.0528</v>
      </c>
      <c r="M92" s="19">
        <v>87</v>
      </c>
    </row>
    <row r="93" spans="1:13" ht="15">
      <c r="A93" s="40" t="s">
        <v>105</v>
      </c>
      <c r="B93" s="22" t="s">
        <v>13</v>
      </c>
      <c r="C93" s="23" t="s">
        <v>2</v>
      </c>
      <c r="D93" s="23">
        <v>0</v>
      </c>
      <c r="E93" s="25">
        <v>0</v>
      </c>
      <c r="F93" s="21"/>
      <c r="G93" s="11">
        <v>0</v>
      </c>
      <c r="H93" s="18"/>
      <c r="I93" s="11">
        <v>0</v>
      </c>
      <c r="J93" s="8">
        <f>VLOOKUP(B93,'[3]Classif Geral'!$C$5:$J$98,7,0)</f>
        <v>69</v>
      </c>
      <c r="K93" s="26">
        <f>VLOOKUP(B93,'[3]Classif Geral'!$C$5:$J$98,8,0)</f>
        <v>32.0528</v>
      </c>
      <c r="L93" s="11">
        <f t="shared" si="2"/>
        <v>32.0528</v>
      </c>
      <c r="M93" s="19">
        <v>88</v>
      </c>
    </row>
    <row r="94" spans="1:13" ht="15">
      <c r="A94" s="40" t="s">
        <v>85</v>
      </c>
      <c r="B94" s="22" t="s">
        <v>87</v>
      </c>
      <c r="C94" s="23" t="s">
        <v>2</v>
      </c>
      <c r="D94" s="23">
        <v>75</v>
      </c>
      <c r="E94" s="25">
        <v>26.0351</v>
      </c>
      <c r="F94" s="21"/>
      <c r="G94" s="11">
        <v>0</v>
      </c>
      <c r="H94" s="18"/>
      <c r="I94" s="11">
        <v>0</v>
      </c>
      <c r="J94" s="8"/>
      <c r="K94" s="26">
        <f>VLOOKUP(B94,'[3]Classif Geral'!$C$5:$J$98,8,0)</f>
        <v>0</v>
      </c>
      <c r="L94" s="11">
        <f t="shared" si="2"/>
        <v>26.0351</v>
      </c>
      <c r="M94" s="19">
        <v>89</v>
      </c>
    </row>
    <row r="95" spans="1:13" ht="15">
      <c r="A95" s="40" t="s">
        <v>113</v>
      </c>
      <c r="B95" s="22" t="s">
        <v>66</v>
      </c>
      <c r="C95" s="23" t="s">
        <v>2</v>
      </c>
      <c r="D95" s="23">
        <v>15</v>
      </c>
      <c r="E95" s="25">
        <v>86.3741</v>
      </c>
      <c r="F95" s="21"/>
      <c r="G95" s="25">
        <v>0</v>
      </c>
      <c r="H95" s="18"/>
      <c r="I95" s="11">
        <v>0</v>
      </c>
      <c r="J95" s="8"/>
      <c r="K95" s="26">
        <v>0</v>
      </c>
      <c r="L95" s="11">
        <v>0</v>
      </c>
      <c r="M95" s="19">
        <v>90</v>
      </c>
    </row>
    <row r="96" spans="1:13" ht="15">
      <c r="A96" s="40" t="s">
        <v>105</v>
      </c>
      <c r="B96" s="22" t="s">
        <v>11</v>
      </c>
      <c r="C96" s="23" t="s">
        <v>2</v>
      </c>
      <c r="D96" s="23">
        <v>0</v>
      </c>
      <c r="E96" s="25">
        <v>0</v>
      </c>
      <c r="F96" s="21"/>
      <c r="G96" s="11">
        <v>0</v>
      </c>
      <c r="H96" s="18"/>
      <c r="I96" s="11">
        <v>0</v>
      </c>
      <c r="J96" s="8"/>
      <c r="K96" s="26">
        <f>VLOOKUP(B96,'[3]Classif Geral'!$C$5:$J$98,8,0)</f>
        <v>0</v>
      </c>
      <c r="L96" s="11">
        <f>E96+G96+I96+K96</f>
        <v>0</v>
      </c>
      <c r="M96" s="19"/>
    </row>
    <row r="97" spans="1:13" ht="15">
      <c r="A97" s="40" t="s">
        <v>107</v>
      </c>
      <c r="B97" s="22" t="s">
        <v>41</v>
      </c>
      <c r="C97" s="23" t="s">
        <v>6</v>
      </c>
      <c r="D97" s="23"/>
      <c r="E97" s="25">
        <v>0</v>
      </c>
      <c r="F97" s="21"/>
      <c r="G97" s="11">
        <v>0</v>
      </c>
      <c r="H97" s="18"/>
      <c r="I97" s="11">
        <v>0</v>
      </c>
      <c r="J97" s="8"/>
      <c r="K97" s="26">
        <f>VLOOKUP(B97,'[3]Classif Geral'!$C$5:$J$98,8,0)</f>
        <v>0</v>
      </c>
      <c r="L97" s="11">
        <f>E97+G97+I97+K97</f>
        <v>0</v>
      </c>
      <c r="M97" s="19"/>
    </row>
    <row r="98" spans="1:13" ht="15">
      <c r="A98" s="24" t="s">
        <v>110</v>
      </c>
      <c r="B98" s="22" t="s">
        <v>48</v>
      </c>
      <c r="C98" s="23" t="s">
        <v>6</v>
      </c>
      <c r="D98" s="23">
        <v>0</v>
      </c>
      <c r="E98" s="25">
        <v>0</v>
      </c>
      <c r="F98" s="21"/>
      <c r="G98" s="11">
        <v>0</v>
      </c>
      <c r="H98" s="18"/>
      <c r="I98" s="11">
        <v>0</v>
      </c>
      <c r="J98" s="8"/>
      <c r="K98" s="26">
        <f>VLOOKUP(B98,'[3]Classif Geral'!$C$5:$J$98,8,0)</f>
        <v>0</v>
      </c>
      <c r="L98" s="11">
        <f>E98+G98+I98+K98</f>
        <v>0</v>
      </c>
      <c r="M98" s="19"/>
    </row>
  </sheetData>
  <sheetProtection/>
  <mergeCells count="12">
    <mergeCell ref="A1:M1"/>
    <mergeCell ref="A2:M2"/>
    <mergeCell ref="A3:M3"/>
    <mergeCell ref="J4:K4"/>
    <mergeCell ref="A4:A5"/>
    <mergeCell ref="B4:B5"/>
    <mergeCell ref="C4:C5"/>
    <mergeCell ref="D4:E4"/>
    <mergeCell ref="F4:G4"/>
    <mergeCell ref="H4:I4"/>
    <mergeCell ref="L4:L5"/>
    <mergeCell ref="M4:M5"/>
  </mergeCells>
  <printOptions/>
  <pageMargins left="0.511811024" right="0.511811024" top="0.787401575" bottom="0.787401575" header="0.31496062" footer="0.31496062"/>
  <pageSetup horizontalDpi="600" verticalDpi="600" orientation="landscape" paperSize="9" r:id="rId3"/>
  <legacyDrawing r:id="rId2"/>
  <oleObjects>
    <oleObject progId="Word.Template.12" shapeId="5365614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4">
      <selection activeCell="A10" sqref="A10"/>
    </sheetView>
  </sheetViews>
  <sheetFormatPr defaultColWidth="9.140625" defaultRowHeight="15"/>
  <cols>
    <col min="1" max="1" width="5.8515625" style="2" bestFit="1" customWidth="1"/>
    <col min="2" max="2" width="11.140625" style="0" bestFit="1" customWidth="1"/>
    <col min="3" max="3" width="7.28125" style="0" bestFit="1" customWidth="1"/>
    <col min="4" max="4" width="7.8515625" style="0" bestFit="1" customWidth="1"/>
    <col min="5" max="5" width="7.28125" style="30" bestFit="1" customWidth="1"/>
    <col min="6" max="6" width="7.8515625" style="0" bestFit="1" customWidth="1"/>
    <col min="7" max="7" width="7.28125" style="0" bestFit="1" customWidth="1"/>
    <col min="8" max="8" width="7.8515625" style="0" bestFit="1" customWidth="1"/>
    <col min="9" max="9" width="7.28125" style="0" bestFit="1" customWidth="1"/>
    <col min="10" max="10" width="7.8515625" style="0" bestFit="1" customWidth="1"/>
    <col min="11" max="11" width="11.00390625" style="0" bestFit="1" customWidth="1"/>
  </cols>
  <sheetData>
    <row r="1" spans="1:11" ht="18.75">
      <c r="A1" s="90" t="s">
        <v>118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8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8.75">
      <c r="A3" s="89">
        <v>43359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0" ht="15">
      <c r="A4" s="27"/>
      <c r="B4" s="12"/>
      <c r="C4" s="12"/>
      <c r="D4" s="12"/>
      <c r="E4" s="45"/>
      <c r="F4" s="13"/>
      <c r="G4" s="13"/>
      <c r="H4" s="13"/>
      <c r="I4" s="13"/>
      <c r="J4" s="13"/>
    </row>
    <row r="5" spans="1:11" ht="21">
      <c r="A5" s="99" t="s">
        <v>122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2:11" ht="15" customHeight="1">
      <c r="B6" s="17"/>
      <c r="C6" s="101" t="s">
        <v>123</v>
      </c>
      <c r="D6" s="101"/>
      <c r="E6" s="102" t="s">
        <v>124</v>
      </c>
      <c r="F6" s="102"/>
      <c r="G6" s="97" t="s">
        <v>125</v>
      </c>
      <c r="H6" s="97"/>
      <c r="I6" s="98" t="s">
        <v>126</v>
      </c>
      <c r="J6" s="98"/>
      <c r="K6" s="17"/>
    </row>
    <row r="7" spans="1:11" ht="30">
      <c r="A7" s="46" t="s">
        <v>104</v>
      </c>
      <c r="B7" s="46" t="s">
        <v>103</v>
      </c>
      <c r="C7" s="50" t="s">
        <v>127</v>
      </c>
      <c r="D7" s="50" t="s">
        <v>101</v>
      </c>
      <c r="E7" s="53" t="s">
        <v>127</v>
      </c>
      <c r="F7" s="54" t="s">
        <v>101</v>
      </c>
      <c r="G7" s="57" t="s">
        <v>127</v>
      </c>
      <c r="H7" s="57" t="s">
        <v>101</v>
      </c>
      <c r="I7" s="60" t="s">
        <v>127</v>
      </c>
      <c r="J7" s="60" t="s">
        <v>101</v>
      </c>
      <c r="K7" s="46" t="s">
        <v>102</v>
      </c>
    </row>
    <row r="8" spans="1:11" ht="15">
      <c r="A8" s="47">
        <v>1</v>
      </c>
      <c r="B8" s="63" t="s">
        <v>2</v>
      </c>
      <c r="C8" s="51">
        <f>VLOOKUP(B8,'[1]Interclubes'!$B$51:$L$58,11,0)</f>
        <v>3</v>
      </c>
      <c r="D8" s="52">
        <v>5.0015</v>
      </c>
      <c r="E8" s="55">
        <v>4</v>
      </c>
      <c r="F8" s="56">
        <f>VLOOKUP(B8,'[2]INTERCLUBES'!$B$52:$K$59,10,0)</f>
        <v>4.001</v>
      </c>
      <c r="G8" s="58">
        <v>1</v>
      </c>
      <c r="H8" s="59">
        <v>7.0028</v>
      </c>
      <c r="I8" s="61">
        <v>1</v>
      </c>
      <c r="J8" s="62">
        <v>7.0028</v>
      </c>
      <c r="K8" s="48">
        <f aca="true" t="shared" si="0" ref="K8:K14">D8+F8+H8+J8</f>
        <v>23.008100000000002</v>
      </c>
    </row>
    <row r="9" spans="1:11" ht="15">
      <c r="A9" s="47">
        <v>2</v>
      </c>
      <c r="B9" s="63" t="s">
        <v>5</v>
      </c>
      <c r="C9" s="51">
        <f>VLOOKUP(B9,'[1]Interclubes'!$B$51:$L$58,11,0)</f>
        <v>1</v>
      </c>
      <c r="D9" s="52">
        <v>7.0028</v>
      </c>
      <c r="E9" s="55">
        <v>3</v>
      </c>
      <c r="F9" s="56">
        <f>VLOOKUP(B9,'[2]INTERCLUBES'!$B$52:$K$59,10,0)</f>
        <v>5.0015</v>
      </c>
      <c r="G9" s="58">
        <v>3</v>
      </c>
      <c r="H9" s="59">
        <v>5.0015</v>
      </c>
      <c r="I9" s="61">
        <v>2</v>
      </c>
      <c r="J9" s="62">
        <v>6.0021</v>
      </c>
      <c r="K9" s="48">
        <f t="shared" si="0"/>
        <v>23.0079</v>
      </c>
    </row>
    <row r="10" spans="1:13" ht="15">
      <c r="A10" s="47">
        <v>3</v>
      </c>
      <c r="B10" s="63" t="s">
        <v>4</v>
      </c>
      <c r="C10" s="51">
        <f>VLOOKUP(B10,'[1]Interclubes'!$B$51:$L$58,11,0)</f>
        <v>2</v>
      </c>
      <c r="D10" s="52">
        <v>6.0021</v>
      </c>
      <c r="E10" s="55">
        <v>2</v>
      </c>
      <c r="F10" s="56">
        <f>VLOOKUP(B10,'[2]INTERCLUBES'!$B$52:$K$59,10,0)</f>
        <v>6.0021</v>
      </c>
      <c r="G10" s="58">
        <v>2</v>
      </c>
      <c r="H10" s="59">
        <v>6.0021</v>
      </c>
      <c r="I10" s="61">
        <v>4</v>
      </c>
      <c r="J10" s="62">
        <v>4.001</v>
      </c>
      <c r="K10" s="48">
        <f t="shared" si="0"/>
        <v>22.007300000000004</v>
      </c>
      <c r="M10" s="35"/>
    </row>
    <row r="11" spans="1:11" ht="15">
      <c r="A11" s="47">
        <v>4</v>
      </c>
      <c r="B11" s="63" t="s">
        <v>6</v>
      </c>
      <c r="C11" s="51">
        <f>VLOOKUP(B11,'[1]Interclubes'!$B$51:$L$58,11,0)</f>
        <v>4</v>
      </c>
      <c r="D11" s="52">
        <v>4.001</v>
      </c>
      <c r="E11" s="55">
        <v>1</v>
      </c>
      <c r="F11" s="56">
        <f>VLOOKUP(B11,'[2]INTERCLUBES'!$B$52:$K$59,10,0)</f>
        <v>7.0028</v>
      </c>
      <c r="G11" s="58">
        <v>4</v>
      </c>
      <c r="H11" s="59">
        <v>4.001</v>
      </c>
      <c r="I11" s="61">
        <v>3</v>
      </c>
      <c r="J11" s="62">
        <v>5.0015</v>
      </c>
      <c r="K11" s="48">
        <f t="shared" si="0"/>
        <v>20.0063</v>
      </c>
    </row>
    <row r="12" spans="1:11" ht="15">
      <c r="A12" s="47">
        <v>5</v>
      </c>
      <c r="B12" s="63" t="s">
        <v>8</v>
      </c>
      <c r="C12" s="51">
        <f>VLOOKUP(B12,'[1]Interclubes'!$B$51:$L$58,11,0)</f>
        <v>5</v>
      </c>
      <c r="D12" s="52">
        <v>3.0006</v>
      </c>
      <c r="E12" s="55">
        <v>5</v>
      </c>
      <c r="F12" s="56">
        <f>VLOOKUP(B12,'[2]INTERCLUBES'!$B$52:$K$59,10,0)</f>
        <v>3.0006</v>
      </c>
      <c r="G12" s="58">
        <v>5</v>
      </c>
      <c r="H12" s="59">
        <v>3.0006</v>
      </c>
      <c r="I12" s="61">
        <v>6</v>
      </c>
      <c r="J12" s="62">
        <v>2.0003</v>
      </c>
      <c r="K12" s="48">
        <f t="shared" si="0"/>
        <v>11.002099999999999</v>
      </c>
    </row>
    <row r="13" spans="1:11" ht="15">
      <c r="A13" s="47">
        <v>6</v>
      </c>
      <c r="B13" s="63" t="s">
        <v>7</v>
      </c>
      <c r="C13" s="51">
        <f>VLOOKUP(B13,'[1]Interclubes'!$B$51:$L$58,11,0)</f>
        <v>6</v>
      </c>
      <c r="D13" s="52">
        <v>2.0003</v>
      </c>
      <c r="E13" s="55">
        <v>6</v>
      </c>
      <c r="F13" s="56">
        <f>VLOOKUP(B13,'[2]INTERCLUBES'!$B$52:$K$59,10,0)</f>
        <v>2.0003</v>
      </c>
      <c r="G13" s="58">
        <v>6</v>
      </c>
      <c r="H13" s="59">
        <v>2.0003</v>
      </c>
      <c r="I13" s="61">
        <v>5</v>
      </c>
      <c r="J13" s="62">
        <v>3.0006</v>
      </c>
      <c r="K13" s="48">
        <f t="shared" si="0"/>
        <v>9.0015</v>
      </c>
    </row>
    <row r="14" spans="1:11" ht="15">
      <c r="A14" s="47">
        <v>7</v>
      </c>
      <c r="B14" s="63" t="s">
        <v>3</v>
      </c>
      <c r="C14" s="51">
        <f>VLOOKUP(B14,'[1]Interclubes'!$B$51:$L$58,11,0)</f>
        <v>7</v>
      </c>
      <c r="D14" s="52">
        <v>1.0001</v>
      </c>
      <c r="E14" s="55">
        <v>7</v>
      </c>
      <c r="F14" s="56">
        <f>VLOOKUP(B14,'[2]INTERCLUBES'!$B$52:$K$59,10,0)</f>
        <v>1.0001</v>
      </c>
      <c r="G14" s="58">
        <v>7</v>
      </c>
      <c r="H14" s="59">
        <v>1.0001</v>
      </c>
      <c r="I14" s="61">
        <v>7</v>
      </c>
      <c r="J14" s="62">
        <v>1.0001</v>
      </c>
      <c r="K14" s="48">
        <f t="shared" si="0"/>
        <v>4.0004</v>
      </c>
    </row>
  </sheetData>
  <sheetProtection/>
  <mergeCells count="8">
    <mergeCell ref="A1:K1"/>
    <mergeCell ref="A2:K2"/>
    <mergeCell ref="A3:K3"/>
    <mergeCell ref="G6:H6"/>
    <mergeCell ref="I6:J6"/>
    <mergeCell ref="A5:K5"/>
    <mergeCell ref="C6:D6"/>
    <mergeCell ref="E6:F6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  <oleObjects>
    <oleObject progId="Word.Template.12" shapeId="5920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0">
      <selection activeCell="J108" sqref="J108"/>
    </sheetView>
  </sheetViews>
  <sheetFormatPr defaultColWidth="9.140625" defaultRowHeight="15"/>
  <sheetData>
    <row r="1" ht="15">
      <c r="H1" s="10">
        <v>100.505</v>
      </c>
    </row>
    <row r="2" ht="15">
      <c r="H2" s="10">
        <v>99.495</v>
      </c>
    </row>
    <row r="3" ht="15">
      <c r="H3" s="10">
        <v>98.4851</v>
      </c>
    </row>
    <row r="4" ht="15">
      <c r="H4" s="10">
        <v>97.4753</v>
      </c>
    </row>
    <row r="5" ht="15">
      <c r="H5" s="10">
        <v>96.4656</v>
      </c>
    </row>
    <row r="6" ht="15">
      <c r="H6" s="10">
        <v>95.456</v>
      </c>
    </row>
    <row r="7" ht="15">
      <c r="H7" s="10">
        <v>94.4465</v>
      </c>
    </row>
    <row r="8" ht="15">
      <c r="H8" s="10">
        <v>93.4371</v>
      </c>
    </row>
    <row r="9" ht="15">
      <c r="H9" s="10">
        <v>92.4278</v>
      </c>
    </row>
    <row r="10" ht="15">
      <c r="H10" s="10">
        <v>91.4186</v>
      </c>
    </row>
    <row r="11" ht="15">
      <c r="H11" s="10">
        <v>90.4095</v>
      </c>
    </row>
    <row r="12" ht="15">
      <c r="H12" s="10">
        <v>89.4005</v>
      </c>
    </row>
    <row r="13" ht="15">
      <c r="H13" s="10">
        <v>88.3916</v>
      </c>
    </row>
    <row r="14" ht="15">
      <c r="H14" s="10">
        <v>87.3828</v>
      </c>
    </row>
    <row r="15" ht="15">
      <c r="H15" s="10">
        <v>86.3741</v>
      </c>
    </row>
    <row r="16" ht="15">
      <c r="H16" s="10">
        <v>85.3655</v>
      </c>
    </row>
    <row r="17" ht="15">
      <c r="H17" s="10">
        <v>84.357</v>
      </c>
    </row>
    <row r="18" ht="15">
      <c r="H18" s="10">
        <v>83.3486</v>
      </c>
    </row>
    <row r="19" ht="15">
      <c r="H19" s="10">
        <v>82.3403</v>
      </c>
    </row>
    <row r="20" ht="15">
      <c r="H20" s="10">
        <v>81.3321</v>
      </c>
    </row>
    <row r="21" ht="15">
      <c r="H21" s="10">
        <v>80.324</v>
      </c>
    </row>
    <row r="22" ht="15">
      <c r="H22" s="10">
        <v>79.316</v>
      </c>
    </row>
    <row r="23" ht="15">
      <c r="H23" s="10">
        <v>78.3081</v>
      </c>
    </row>
    <row r="24" ht="15">
      <c r="H24" s="10">
        <v>77.3003</v>
      </c>
    </row>
    <row r="25" ht="15">
      <c r="H25" s="10">
        <v>76.2926</v>
      </c>
    </row>
    <row r="26" ht="15">
      <c r="H26" s="10">
        <v>75.285</v>
      </c>
    </row>
    <row r="27" ht="15">
      <c r="H27" s="10">
        <v>74.2775</v>
      </c>
    </row>
    <row r="28" ht="15">
      <c r="H28" s="10">
        <v>73.2701</v>
      </c>
    </row>
    <row r="29" ht="15">
      <c r="H29" s="10">
        <v>72.2628</v>
      </c>
    </row>
    <row r="30" ht="15">
      <c r="H30" s="10">
        <v>71.2556</v>
      </c>
    </row>
    <row r="31" ht="15">
      <c r="H31" s="10">
        <v>70.2485</v>
      </c>
    </row>
    <row r="32" ht="15">
      <c r="H32" s="10">
        <v>69.2415</v>
      </c>
    </row>
    <row r="33" ht="15">
      <c r="H33" s="10">
        <v>68.2346</v>
      </c>
    </row>
    <row r="34" spans="1:8" ht="15">
      <c r="A34" s="10">
        <v>100.505</v>
      </c>
      <c r="B34" s="10">
        <v>80.324</v>
      </c>
      <c r="C34" s="10">
        <v>60.183</v>
      </c>
      <c r="D34" s="10">
        <v>40.082</v>
      </c>
      <c r="E34" s="10">
        <v>20.021</v>
      </c>
      <c r="H34" s="10">
        <v>67.2278</v>
      </c>
    </row>
    <row r="35" spans="1:8" ht="15">
      <c r="A35" s="10">
        <v>99.495</v>
      </c>
      <c r="B35" s="10">
        <v>79.316</v>
      </c>
      <c r="C35" s="10">
        <v>59.177</v>
      </c>
      <c r="D35" s="10">
        <v>39.078</v>
      </c>
      <c r="E35" s="10">
        <v>19.019</v>
      </c>
      <c r="H35" s="10">
        <v>66.2211</v>
      </c>
    </row>
    <row r="36" spans="1:8" ht="15">
      <c r="A36" s="10">
        <v>98.4851</v>
      </c>
      <c r="B36" s="10">
        <v>78.3081</v>
      </c>
      <c r="C36" s="10">
        <v>58.1711</v>
      </c>
      <c r="D36" s="10">
        <v>38.0741</v>
      </c>
      <c r="E36" s="10">
        <v>18.0171</v>
      </c>
      <c r="H36" s="10">
        <v>65.2145</v>
      </c>
    </row>
    <row r="37" spans="1:8" ht="15">
      <c r="A37" s="10">
        <v>97.4753</v>
      </c>
      <c r="B37" s="10">
        <v>77.3003</v>
      </c>
      <c r="C37" s="10">
        <v>57.1653</v>
      </c>
      <c r="D37" s="10">
        <v>37.0703</v>
      </c>
      <c r="E37" s="10">
        <v>17.0153</v>
      </c>
      <c r="H37" s="10">
        <v>64.208</v>
      </c>
    </row>
    <row r="38" spans="1:8" ht="15">
      <c r="A38" s="10">
        <v>96.4656</v>
      </c>
      <c r="B38" s="10">
        <v>76.2926</v>
      </c>
      <c r="C38" s="10">
        <v>56.1596</v>
      </c>
      <c r="D38" s="10">
        <v>36.0666</v>
      </c>
      <c r="E38" s="10">
        <v>16.0136</v>
      </c>
      <c r="H38" s="10">
        <v>63.2016</v>
      </c>
    </row>
    <row r="39" spans="1:8" ht="15">
      <c r="A39" s="10">
        <v>95.456</v>
      </c>
      <c r="B39" s="10">
        <v>75.285</v>
      </c>
      <c r="C39" s="10">
        <v>55.154</v>
      </c>
      <c r="D39" s="10">
        <v>35.063</v>
      </c>
      <c r="E39" s="10">
        <v>15.012</v>
      </c>
      <c r="H39" s="10">
        <v>62.1953</v>
      </c>
    </row>
    <row r="40" spans="1:8" ht="15">
      <c r="A40" s="10">
        <v>94.4465</v>
      </c>
      <c r="B40" s="10">
        <v>74.2775</v>
      </c>
      <c r="C40" s="10">
        <v>54.1485</v>
      </c>
      <c r="D40" s="10">
        <v>34.0595</v>
      </c>
      <c r="E40" s="10">
        <v>14.0105</v>
      </c>
      <c r="H40" s="10">
        <v>61.1891</v>
      </c>
    </row>
    <row r="41" spans="1:8" ht="15">
      <c r="A41" s="10">
        <v>93.4371</v>
      </c>
      <c r="B41" s="10">
        <v>73.2701</v>
      </c>
      <c r="C41" s="10">
        <v>53.1431</v>
      </c>
      <c r="D41" s="10">
        <v>33.0561</v>
      </c>
      <c r="E41" s="10">
        <v>13.0091</v>
      </c>
      <c r="H41" s="10">
        <v>60.183</v>
      </c>
    </row>
    <row r="42" spans="1:8" ht="15">
      <c r="A42" s="10">
        <v>92.4278</v>
      </c>
      <c r="B42" s="10">
        <v>72.2628</v>
      </c>
      <c r="C42" s="10">
        <v>52.1378</v>
      </c>
      <c r="D42" s="10">
        <v>32.0528</v>
      </c>
      <c r="E42" s="10">
        <v>12.0078</v>
      </c>
      <c r="H42" s="10">
        <v>59.177</v>
      </c>
    </row>
    <row r="43" spans="1:8" ht="15">
      <c r="A43" s="10">
        <v>91.4186</v>
      </c>
      <c r="B43" s="10">
        <v>71.2556</v>
      </c>
      <c r="C43" s="10">
        <v>51.1326</v>
      </c>
      <c r="D43" s="10">
        <v>31.0496</v>
      </c>
      <c r="E43" s="10">
        <v>11.0066</v>
      </c>
      <c r="H43" s="10">
        <v>58.1711</v>
      </c>
    </row>
    <row r="44" spans="1:8" ht="15">
      <c r="A44" s="10">
        <v>90.4095</v>
      </c>
      <c r="B44" s="10">
        <v>70.2485</v>
      </c>
      <c r="C44" s="10">
        <v>50.1275</v>
      </c>
      <c r="D44" s="10">
        <v>30.0465</v>
      </c>
      <c r="E44" s="10">
        <v>10.0055</v>
      </c>
      <c r="H44" s="10">
        <v>57.1653</v>
      </c>
    </row>
    <row r="45" spans="1:8" ht="15">
      <c r="A45" s="10">
        <v>89.4005</v>
      </c>
      <c r="B45" s="10">
        <v>69.2415</v>
      </c>
      <c r="C45" s="10">
        <v>49.1225</v>
      </c>
      <c r="D45" s="10">
        <v>29.0435</v>
      </c>
      <c r="E45" s="10">
        <v>9.0045</v>
      </c>
      <c r="H45" s="10">
        <v>56.1596</v>
      </c>
    </row>
    <row r="46" spans="1:8" ht="15">
      <c r="A46" s="10">
        <v>88.3916</v>
      </c>
      <c r="B46" s="10">
        <v>68.2346</v>
      </c>
      <c r="C46" s="10">
        <v>48.1176</v>
      </c>
      <c r="D46" s="10">
        <v>28.0406</v>
      </c>
      <c r="E46" s="10">
        <v>8.0036</v>
      </c>
      <c r="H46" s="10">
        <v>55.154</v>
      </c>
    </row>
    <row r="47" spans="1:8" ht="15">
      <c r="A47" s="10">
        <v>87.3828</v>
      </c>
      <c r="B47" s="10">
        <v>67.2278</v>
      </c>
      <c r="C47" s="10">
        <v>47.1128</v>
      </c>
      <c r="D47" s="10">
        <v>27.0378</v>
      </c>
      <c r="E47" s="10">
        <v>7.0028</v>
      </c>
      <c r="H47" s="10">
        <v>54.1485</v>
      </c>
    </row>
    <row r="48" spans="1:8" ht="15">
      <c r="A48" s="10">
        <v>86.3741</v>
      </c>
      <c r="B48" s="10">
        <v>66.2211</v>
      </c>
      <c r="C48" s="10">
        <v>46.1081</v>
      </c>
      <c r="D48" s="10">
        <v>26.0351</v>
      </c>
      <c r="E48" s="10">
        <v>6.0021</v>
      </c>
      <c r="H48" s="10">
        <v>53.1431</v>
      </c>
    </row>
    <row r="49" spans="1:8" ht="15">
      <c r="A49" s="10">
        <v>85.3655</v>
      </c>
      <c r="B49" s="10">
        <v>65.2145</v>
      </c>
      <c r="C49" s="10">
        <v>45.1035</v>
      </c>
      <c r="D49" s="10">
        <v>25.0325</v>
      </c>
      <c r="E49" s="10">
        <v>5.0015</v>
      </c>
      <c r="H49" s="10">
        <v>52.1378</v>
      </c>
    </row>
    <row r="50" spans="1:8" ht="15">
      <c r="A50" s="10">
        <v>84.357</v>
      </c>
      <c r="B50" s="10">
        <v>64.208</v>
      </c>
      <c r="C50" s="10">
        <v>44.099</v>
      </c>
      <c r="D50" s="10">
        <v>24.03</v>
      </c>
      <c r="E50" s="10">
        <v>4.001</v>
      </c>
      <c r="H50" s="10">
        <v>51.1326</v>
      </c>
    </row>
    <row r="51" spans="1:8" ht="15">
      <c r="A51" s="10">
        <v>83.3486</v>
      </c>
      <c r="B51" s="10">
        <v>63.2016</v>
      </c>
      <c r="C51" s="10">
        <v>43.0946</v>
      </c>
      <c r="D51" s="10">
        <v>23.0276</v>
      </c>
      <c r="E51" s="10">
        <v>3.0006</v>
      </c>
      <c r="H51" s="10">
        <v>50.1275</v>
      </c>
    </row>
    <row r="52" spans="1:8" ht="15">
      <c r="A52" s="10">
        <v>82.3403</v>
      </c>
      <c r="B52" s="10">
        <v>62.1953</v>
      </c>
      <c r="C52" s="10">
        <v>42.0903</v>
      </c>
      <c r="D52" s="10">
        <v>22.0253</v>
      </c>
      <c r="E52" s="10">
        <v>2.0003</v>
      </c>
      <c r="H52" s="10">
        <v>49.1225</v>
      </c>
    </row>
    <row r="53" spans="1:8" ht="15">
      <c r="A53" s="10">
        <v>81.3321</v>
      </c>
      <c r="B53" s="10">
        <v>61.1891</v>
      </c>
      <c r="C53" s="10">
        <v>41.0861</v>
      </c>
      <c r="D53" s="10">
        <v>21.0231</v>
      </c>
      <c r="E53" s="10">
        <v>1.0001</v>
      </c>
      <c r="H53" s="10">
        <v>48.1176</v>
      </c>
    </row>
    <row r="54" ht="15">
      <c r="H54" s="10">
        <v>47.1128</v>
      </c>
    </row>
    <row r="55" ht="15">
      <c r="H55" s="10">
        <v>46.1081</v>
      </c>
    </row>
    <row r="56" ht="15">
      <c r="H56" s="10">
        <v>45.1035</v>
      </c>
    </row>
    <row r="57" ht="15">
      <c r="H57" s="10">
        <v>44.099</v>
      </c>
    </row>
    <row r="58" ht="15">
      <c r="H58" s="10">
        <v>43.0946</v>
      </c>
    </row>
    <row r="59" ht="15">
      <c r="H59" s="10">
        <v>42.0903</v>
      </c>
    </row>
    <row r="60" ht="15">
      <c r="H60" s="10">
        <v>41.0861</v>
      </c>
    </row>
    <row r="61" ht="15">
      <c r="H61" s="10">
        <v>40.082</v>
      </c>
    </row>
    <row r="62" ht="15">
      <c r="H62" s="10">
        <v>39.078</v>
      </c>
    </row>
    <row r="63" ht="15">
      <c r="H63" s="10">
        <v>38.0741</v>
      </c>
    </row>
    <row r="64" ht="15">
      <c r="H64" s="10">
        <v>37.0703</v>
      </c>
    </row>
    <row r="65" ht="15">
      <c r="H65" s="10">
        <v>36.0666</v>
      </c>
    </row>
    <row r="66" ht="15">
      <c r="H66" s="10">
        <v>35.063</v>
      </c>
    </row>
    <row r="67" ht="15">
      <c r="H67" s="10">
        <v>34.0595</v>
      </c>
    </row>
    <row r="68" ht="15">
      <c r="H68" s="10">
        <v>33.0561</v>
      </c>
    </row>
    <row r="69" ht="15">
      <c r="H69" s="10">
        <v>32.0528</v>
      </c>
    </row>
    <row r="70" ht="15">
      <c r="H70" s="10">
        <v>31.0496</v>
      </c>
    </row>
    <row r="71" ht="15">
      <c r="H71" s="10">
        <v>30.0465</v>
      </c>
    </row>
    <row r="72" ht="15">
      <c r="H72" s="10">
        <v>29.0435</v>
      </c>
    </row>
    <row r="73" ht="15">
      <c r="H73" s="10">
        <v>28.0406</v>
      </c>
    </row>
    <row r="74" ht="15">
      <c r="H74" s="10">
        <v>27.0378</v>
      </c>
    </row>
    <row r="75" ht="15">
      <c r="H75" s="10">
        <v>26.0351</v>
      </c>
    </row>
    <row r="76" ht="15">
      <c r="H76" s="10">
        <v>25.0325</v>
      </c>
    </row>
    <row r="77" ht="15">
      <c r="H77" s="10">
        <v>24.03</v>
      </c>
    </row>
    <row r="78" ht="15">
      <c r="H78" s="10">
        <v>23.0276</v>
      </c>
    </row>
    <row r="79" ht="15">
      <c r="H79" s="10">
        <v>22.0253</v>
      </c>
    </row>
    <row r="80" ht="15">
      <c r="H80" s="10">
        <v>21.0231</v>
      </c>
    </row>
    <row r="81" ht="15">
      <c r="H81" s="10">
        <v>20.021</v>
      </c>
    </row>
    <row r="82" ht="15">
      <c r="H82" s="10">
        <v>19.019</v>
      </c>
    </row>
    <row r="83" ht="15">
      <c r="H83" s="10">
        <v>18.0171</v>
      </c>
    </row>
    <row r="84" ht="15">
      <c r="H84" s="10">
        <v>17.0153</v>
      </c>
    </row>
    <row r="85" ht="15">
      <c r="H85" s="10">
        <v>16.0136</v>
      </c>
    </row>
    <row r="86" ht="15">
      <c r="H86" s="10">
        <v>15.012</v>
      </c>
    </row>
    <row r="87" ht="15">
      <c r="H87" s="10">
        <v>14.0105</v>
      </c>
    </row>
    <row r="88" ht="15">
      <c r="H88" s="10">
        <v>13.0091</v>
      </c>
    </row>
    <row r="89" ht="15">
      <c r="H89" s="10">
        <v>12.0078</v>
      </c>
    </row>
    <row r="90" ht="15">
      <c r="H90" s="10">
        <v>11.0066</v>
      </c>
    </row>
    <row r="91" ht="15">
      <c r="H91" s="10">
        <v>10.0055</v>
      </c>
    </row>
    <row r="92" ht="15">
      <c r="H92" s="10">
        <v>9.0045</v>
      </c>
    </row>
    <row r="93" ht="15">
      <c r="H93" s="10">
        <v>8.0036</v>
      </c>
    </row>
    <row r="94" ht="15">
      <c r="H94" s="10">
        <v>7.0028</v>
      </c>
    </row>
    <row r="95" ht="15">
      <c r="H95" s="10">
        <v>6.0021</v>
      </c>
    </row>
    <row r="96" ht="15">
      <c r="H96" s="10">
        <v>5.0015</v>
      </c>
    </row>
    <row r="97" ht="15">
      <c r="H97" s="10">
        <v>4.001</v>
      </c>
    </row>
    <row r="98" ht="15">
      <c r="H98" s="10">
        <v>3.0006</v>
      </c>
    </row>
    <row r="99" ht="15">
      <c r="H99" s="10">
        <v>2.0003</v>
      </c>
    </row>
    <row r="100" ht="15">
      <c r="H100" s="10">
        <v>1.0001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B47">
      <selection activeCell="J57" sqref="B1:J57"/>
    </sheetView>
  </sheetViews>
  <sheetFormatPr defaultColWidth="9.140625" defaultRowHeight="15"/>
  <cols>
    <col min="2" max="2" width="31.140625" style="0" bestFit="1" customWidth="1"/>
    <col min="3" max="3" width="14.140625" style="1" bestFit="1" customWidth="1"/>
    <col min="4" max="4" width="7.28125" style="1" bestFit="1" customWidth="1"/>
    <col min="5" max="5" width="44.421875" style="0" bestFit="1" customWidth="1"/>
    <col min="6" max="6" width="6.57421875" style="1" bestFit="1" customWidth="1"/>
    <col min="7" max="7" width="9.57421875" style="7" bestFit="1" customWidth="1"/>
    <col min="8" max="8" width="11.28125" style="0" customWidth="1"/>
    <col min="9" max="9" width="14.00390625" style="0" bestFit="1" customWidth="1"/>
    <col min="10" max="10" width="24.28125" style="0" bestFit="1" customWidth="1"/>
  </cols>
  <sheetData>
    <row r="1" spans="1:10" ht="15">
      <c r="A1" s="83" t="s">
        <v>74</v>
      </c>
      <c r="B1" s="83" t="s">
        <v>75</v>
      </c>
      <c r="C1" s="83" t="s">
        <v>1</v>
      </c>
      <c r="D1" s="82" t="s">
        <v>127</v>
      </c>
      <c r="E1" s="66"/>
      <c r="F1" s="19"/>
      <c r="G1" s="8"/>
      <c r="H1" s="66"/>
      <c r="I1" s="66"/>
      <c r="J1" s="66"/>
    </row>
    <row r="2" spans="1:10" ht="15">
      <c r="A2" s="83"/>
      <c r="B2" s="83"/>
      <c r="C2" s="83"/>
      <c r="D2" s="82"/>
      <c r="E2" s="66"/>
      <c r="F2" s="19" t="s">
        <v>177</v>
      </c>
      <c r="G2" s="8" t="s">
        <v>180</v>
      </c>
      <c r="H2" s="66"/>
      <c r="I2" s="66"/>
      <c r="J2" s="66"/>
    </row>
    <row r="3" spans="1:10" ht="15">
      <c r="A3" s="24" t="s">
        <v>105</v>
      </c>
      <c r="B3" s="22" t="s">
        <v>89</v>
      </c>
      <c r="C3" s="23" t="s">
        <v>2</v>
      </c>
      <c r="D3" s="73">
        <v>1</v>
      </c>
      <c r="E3" s="66" t="s">
        <v>142</v>
      </c>
      <c r="F3" s="72">
        <v>1</v>
      </c>
      <c r="G3" s="8"/>
      <c r="H3" s="66" t="s">
        <v>185</v>
      </c>
      <c r="I3" s="66"/>
      <c r="J3" s="66"/>
    </row>
    <row r="4" spans="1:10" ht="15">
      <c r="A4" s="24" t="s">
        <v>105</v>
      </c>
      <c r="B4" s="22" t="s">
        <v>10</v>
      </c>
      <c r="C4" s="23" t="s">
        <v>2</v>
      </c>
      <c r="D4" s="73">
        <v>2</v>
      </c>
      <c r="E4" s="66" t="s">
        <v>143</v>
      </c>
      <c r="F4" s="19"/>
      <c r="G4" s="75">
        <v>1</v>
      </c>
      <c r="H4" s="66"/>
      <c r="I4" s="66" t="s">
        <v>186</v>
      </c>
      <c r="J4" s="66"/>
    </row>
    <row r="5" spans="1:10" ht="15">
      <c r="A5" s="24" t="s">
        <v>105</v>
      </c>
      <c r="B5" s="22" t="s">
        <v>12</v>
      </c>
      <c r="C5" s="23" t="s">
        <v>2</v>
      </c>
      <c r="D5" s="73">
        <v>3</v>
      </c>
      <c r="E5" s="66" t="s">
        <v>143</v>
      </c>
      <c r="F5" s="19"/>
      <c r="G5" s="75">
        <v>1</v>
      </c>
      <c r="H5" s="66"/>
      <c r="I5" s="66" t="s">
        <v>187</v>
      </c>
      <c r="J5" s="66"/>
    </row>
    <row r="6" spans="1:10" ht="15">
      <c r="A6" s="24" t="s">
        <v>105</v>
      </c>
      <c r="B6" s="22" t="s">
        <v>14</v>
      </c>
      <c r="C6" s="23" t="s">
        <v>3</v>
      </c>
      <c r="D6" s="73">
        <v>4</v>
      </c>
      <c r="E6" s="66" t="s">
        <v>143</v>
      </c>
      <c r="F6" s="19"/>
      <c r="G6" s="75">
        <v>1</v>
      </c>
      <c r="H6" s="66"/>
      <c r="I6" s="66" t="s">
        <v>188</v>
      </c>
      <c r="J6" s="66"/>
    </row>
    <row r="7" spans="1:10" ht="15">
      <c r="A7" s="24" t="s">
        <v>105</v>
      </c>
      <c r="B7" s="22" t="s">
        <v>9</v>
      </c>
      <c r="C7" s="23" t="s">
        <v>2</v>
      </c>
      <c r="D7" s="73">
        <v>5</v>
      </c>
      <c r="E7" s="66" t="s">
        <v>143</v>
      </c>
      <c r="F7" s="19"/>
      <c r="G7" s="75">
        <v>1</v>
      </c>
      <c r="H7" s="66"/>
      <c r="I7" s="66" t="s">
        <v>189</v>
      </c>
      <c r="J7" s="66"/>
    </row>
    <row r="8" spans="1:10" ht="15">
      <c r="A8" s="24" t="s">
        <v>105</v>
      </c>
      <c r="B8" s="22" t="s">
        <v>98</v>
      </c>
      <c r="C8" s="23" t="s">
        <v>4</v>
      </c>
      <c r="D8" s="73">
        <v>6</v>
      </c>
      <c r="E8" s="66" t="s">
        <v>143</v>
      </c>
      <c r="F8" s="19"/>
      <c r="G8" s="75">
        <v>1</v>
      </c>
      <c r="H8" s="66"/>
      <c r="I8" s="66" t="s">
        <v>190</v>
      </c>
      <c r="J8" s="66"/>
    </row>
    <row r="9" spans="1:10" ht="15">
      <c r="A9" s="24" t="s">
        <v>105</v>
      </c>
      <c r="B9" s="22" t="s">
        <v>115</v>
      </c>
      <c r="C9" s="23" t="s">
        <v>3</v>
      </c>
      <c r="D9" s="73">
        <v>7</v>
      </c>
      <c r="E9" s="66" t="s">
        <v>143</v>
      </c>
      <c r="F9" s="19"/>
      <c r="G9" s="75">
        <v>1</v>
      </c>
      <c r="H9" s="66"/>
      <c r="I9" s="66" t="s">
        <v>191</v>
      </c>
      <c r="J9" s="66"/>
    </row>
    <row r="10" spans="1:10" ht="15">
      <c r="A10" s="24" t="s">
        <v>105</v>
      </c>
      <c r="B10" s="22" t="s">
        <v>13</v>
      </c>
      <c r="C10" s="23" t="s">
        <v>2</v>
      </c>
      <c r="D10" s="73">
        <v>8</v>
      </c>
      <c r="E10" s="66" t="s">
        <v>143</v>
      </c>
      <c r="F10" s="19"/>
      <c r="G10" s="75">
        <v>1</v>
      </c>
      <c r="H10" s="66"/>
      <c r="I10" s="66" t="s">
        <v>192</v>
      </c>
      <c r="J10" s="66"/>
    </row>
    <row r="11" spans="1:10" ht="15">
      <c r="A11" s="24" t="s">
        <v>105</v>
      </c>
      <c r="B11" s="22" t="s">
        <v>11</v>
      </c>
      <c r="C11" s="23" t="s">
        <v>2</v>
      </c>
      <c r="D11" s="73">
        <v>9</v>
      </c>
      <c r="E11" s="66" t="s">
        <v>143</v>
      </c>
      <c r="F11" s="19"/>
      <c r="G11" s="75">
        <v>1</v>
      </c>
      <c r="H11" s="66"/>
      <c r="I11" s="66" t="s">
        <v>193</v>
      </c>
      <c r="J11" s="66"/>
    </row>
    <row r="12" spans="1:10" ht="15">
      <c r="A12" s="20"/>
      <c r="B12" s="15"/>
      <c r="C12" s="16"/>
      <c r="D12" s="74"/>
      <c r="E12" s="66"/>
      <c r="F12" s="19"/>
      <c r="G12" s="8"/>
      <c r="H12" s="66"/>
      <c r="I12" s="66"/>
      <c r="J12" s="66"/>
    </row>
    <row r="13" spans="1:10" ht="15">
      <c r="A13" s="24" t="s">
        <v>106</v>
      </c>
      <c r="B13" s="76" t="s">
        <v>194</v>
      </c>
      <c r="C13" s="23" t="s">
        <v>5</v>
      </c>
      <c r="D13" s="74">
        <v>1</v>
      </c>
      <c r="E13" s="66" t="s">
        <v>144</v>
      </c>
      <c r="F13" s="72">
        <v>1</v>
      </c>
      <c r="G13" s="8"/>
      <c r="H13" s="66" t="s">
        <v>185</v>
      </c>
      <c r="I13" s="66"/>
      <c r="J13" s="66"/>
    </row>
    <row r="14" spans="1:10" ht="15">
      <c r="A14" s="24" t="s">
        <v>106</v>
      </c>
      <c r="B14" s="76" t="s">
        <v>195</v>
      </c>
      <c r="C14" s="23" t="s">
        <v>5</v>
      </c>
      <c r="D14" s="74">
        <v>2</v>
      </c>
      <c r="E14" s="66" t="s">
        <v>143</v>
      </c>
      <c r="F14" s="19"/>
      <c r="G14" s="75">
        <v>1</v>
      </c>
      <c r="H14" s="66"/>
      <c r="I14" s="66" t="s">
        <v>186</v>
      </c>
      <c r="J14" s="66"/>
    </row>
    <row r="15" spans="1:10" ht="15">
      <c r="A15" s="24" t="s">
        <v>106</v>
      </c>
      <c r="B15" s="77" t="s">
        <v>15</v>
      </c>
      <c r="C15" s="23" t="s">
        <v>3</v>
      </c>
      <c r="D15" s="74">
        <v>3</v>
      </c>
      <c r="E15" s="66" t="s">
        <v>143</v>
      </c>
      <c r="F15" s="19"/>
      <c r="G15" s="75">
        <v>1</v>
      </c>
      <c r="H15" s="66"/>
      <c r="I15" s="66" t="s">
        <v>187</v>
      </c>
      <c r="J15" s="66"/>
    </row>
    <row r="16" spans="1:10" ht="15">
      <c r="A16" s="24" t="s">
        <v>106</v>
      </c>
      <c r="B16" s="78" t="s">
        <v>116</v>
      </c>
      <c r="C16" s="23" t="s">
        <v>5</v>
      </c>
      <c r="D16" s="74">
        <v>4</v>
      </c>
      <c r="E16" s="66" t="s">
        <v>143</v>
      </c>
      <c r="F16" s="19"/>
      <c r="G16" s="75">
        <v>1</v>
      </c>
      <c r="H16" s="66"/>
      <c r="I16" s="66" t="s">
        <v>188</v>
      </c>
      <c r="J16" s="66"/>
    </row>
    <row r="17" spans="1:10" ht="15">
      <c r="A17" s="24" t="s">
        <v>106</v>
      </c>
      <c r="B17" s="76" t="s">
        <v>196</v>
      </c>
      <c r="C17" s="23" t="s">
        <v>3</v>
      </c>
      <c r="D17" s="74">
        <v>5</v>
      </c>
      <c r="E17" s="66" t="s">
        <v>143</v>
      </c>
      <c r="F17" s="19"/>
      <c r="G17" s="75">
        <v>1</v>
      </c>
      <c r="H17" s="66"/>
      <c r="I17" s="66" t="s">
        <v>189</v>
      </c>
      <c r="J17" s="66"/>
    </row>
    <row r="18" spans="1:10" ht="15">
      <c r="A18" s="24" t="s">
        <v>106</v>
      </c>
      <c r="B18" s="78" t="s">
        <v>18</v>
      </c>
      <c r="C18" s="23" t="s">
        <v>4</v>
      </c>
      <c r="D18" s="74">
        <v>6</v>
      </c>
      <c r="E18" s="66" t="s">
        <v>143</v>
      </c>
      <c r="F18" s="19"/>
      <c r="G18" s="75">
        <v>1</v>
      </c>
      <c r="H18" s="66"/>
      <c r="I18" s="66" t="s">
        <v>190</v>
      </c>
      <c r="J18" s="66"/>
    </row>
    <row r="19" spans="1:10" ht="15">
      <c r="A19" s="20"/>
      <c r="B19" s="15"/>
      <c r="C19" s="16"/>
      <c r="D19" s="74"/>
      <c r="E19" s="66"/>
      <c r="F19" s="19"/>
      <c r="G19" s="8"/>
      <c r="H19" s="66"/>
      <c r="I19" s="66"/>
      <c r="J19" s="66"/>
    </row>
    <row r="20" spans="1:10" ht="15">
      <c r="A20" s="24" t="s">
        <v>85</v>
      </c>
      <c r="B20" s="22" t="s">
        <v>96</v>
      </c>
      <c r="C20" s="23" t="s">
        <v>183</v>
      </c>
      <c r="D20" s="73">
        <v>1</v>
      </c>
      <c r="E20" s="66" t="s">
        <v>145</v>
      </c>
      <c r="F20" s="72">
        <v>1</v>
      </c>
      <c r="G20" s="75">
        <v>1</v>
      </c>
      <c r="H20" s="66" t="s">
        <v>197</v>
      </c>
      <c r="I20" s="66"/>
      <c r="J20" s="66" t="s">
        <v>209</v>
      </c>
    </row>
    <row r="21" spans="1:10" ht="15">
      <c r="A21" s="24" t="s">
        <v>85</v>
      </c>
      <c r="B21" s="22" t="s">
        <v>20</v>
      </c>
      <c r="C21" s="23" t="s">
        <v>2</v>
      </c>
      <c r="D21" s="73">
        <v>2</v>
      </c>
      <c r="E21" s="66" t="s">
        <v>146</v>
      </c>
      <c r="F21" s="19"/>
      <c r="G21" s="75">
        <v>2</v>
      </c>
      <c r="H21" s="66"/>
      <c r="I21" s="66" t="s">
        <v>198</v>
      </c>
      <c r="J21" s="66" t="s">
        <v>210</v>
      </c>
    </row>
    <row r="22" spans="1:10" ht="15">
      <c r="A22" s="24" t="s">
        <v>85</v>
      </c>
      <c r="B22" s="22" t="s">
        <v>19</v>
      </c>
      <c r="C22" s="23" t="s">
        <v>3</v>
      </c>
      <c r="D22" s="73">
        <v>3</v>
      </c>
      <c r="E22" s="66" t="s">
        <v>147</v>
      </c>
      <c r="F22" s="19"/>
      <c r="G22" s="75">
        <v>1</v>
      </c>
      <c r="H22" s="66"/>
      <c r="I22" s="66" t="s">
        <v>199</v>
      </c>
      <c r="J22" s="66"/>
    </row>
    <row r="23" spans="1:10" ht="15">
      <c r="A23" s="24" t="s">
        <v>85</v>
      </c>
      <c r="B23" s="22" t="s">
        <v>22</v>
      </c>
      <c r="C23" s="23" t="s">
        <v>5</v>
      </c>
      <c r="D23" s="18">
        <v>5</v>
      </c>
      <c r="E23" s="66" t="s">
        <v>148</v>
      </c>
      <c r="F23" s="19"/>
      <c r="G23" s="75">
        <v>1</v>
      </c>
      <c r="H23" s="66"/>
      <c r="I23" s="66"/>
      <c r="J23" s="66" t="s">
        <v>211</v>
      </c>
    </row>
    <row r="24" spans="1:10" ht="15">
      <c r="A24" s="24"/>
      <c r="B24" s="22"/>
      <c r="C24" s="23"/>
      <c r="D24" s="18"/>
      <c r="E24" s="66"/>
      <c r="F24" s="19"/>
      <c r="G24" s="8"/>
      <c r="H24" s="66"/>
      <c r="I24" s="66"/>
      <c r="J24" s="66"/>
    </row>
    <row r="25" spans="1:10" ht="15">
      <c r="A25" s="24" t="s">
        <v>86</v>
      </c>
      <c r="B25" s="22" t="s">
        <v>27</v>
      </c>
      <c r="C25" s="23" t="s">
        <v>2</v>
      </c>
      <c r="D25" s="19">
        <v>1</v>
      </c>
      <c r="E25" s="66" t="s">
        <v>145</v>
      </c>
      <c r="F25" s="72">
        <v>1</v>
      </c>
      <c r="G25" s="75">
        <v>1</v>
      </c>
      <c r="H25" s="66" t="s">
        <v>197</v>
      </c>
      <c r="I25" s="66"/>
      <c r="J25" s="66" t="s">
        <v>212</v>
      </c>
    </row>
    <row r="26" spans="1:10" ht="15">
      <c r="A26" s="24" t="s">
        <v>86</v>
      </c>
      <c r="B26" s="22" t="s">
        <v>26</v>
      </c>
      <c r="C26" s="23" t="s">
        <v>2</v>
      </c>
      <c r="D26" s="19">
        <v>2</v>
      </c>
      <c r="E26" s="66" t="s">
        <v>149</v>
      </c>
      <c r="F26" s="19"/>
      <c r="G26" s="75">
        <v>2</v>
      </c>
      <c r="H26" s="66"/>
      <c r="I26" s="66" t="s">
        <v>198</v>
      </c>
      <c r="J26" s="66" t="s">
        <v>213</v>
      </c>
    </row>
    <row r="27" spans="1:10" ht="15">
      <c r="A27" s="24" t="s">
        <v>86</v>
      </c>
      <c r="B27" s="22" t="s">
        <v>23</v>
      </c>
      <c r="C27" s="23" t="s">
        <v>184</v>
      </c>
      <c r="D27" s="19">
        <v>3</v>
      </c>
      <c r="E27" s="66" t="s">
        <v>150</v>
      </c>
      <c r="F27" s="19"/>
      <c r="G27" s="75">
        <v>2</v>
      </c>
      <c r="H27" s="66"/>
      <c r="I27" s="66" t="s">
        <v>200</v>
      </c>
      <c r="J27" s="66" t="s">
        <v>209</v>
      </c>
    </row>
    <row r="28" spans="1:10" ht="15">
      <c r="A28" s="4"/>
      <c r="B28" s="5"/>
      <c r="C28" s="4"/>
      <c r="D28" s="9"/>
      <c r="E28" s="66"/>
      <c r="F28" s="19"/>
      <c r="G28" s="8"/>
      <c r="H28" s="66"/>
      <c r="I28" s="66"/>
      <c r="J28" s="66"/>
    </row>
    <row r="29" spans="1:10" ht="15">
      <c r="A29" s="24" t="s">
        <v>107</v>
      </c>
      <c r="B29" s="22" t="s">
        <v>33</v>
      </c>
      <c r="C29" s="23" t="s">
        <v>2</v>
      </c>
      <c r="D29" s="19">
        <v>1</v>
      </c>
      <c r="E29" s="66" t="s">
        <v>151</v>
      </c>
      <c r="F29" s="72">
        <v>1</v>
      </c>
      <c r="G29" s="75">
        <v>1</v>
      </c>
      <c r="H29" s="66" t="s">
        <v>185</v>
      </c>
      <c r="I29" s="66"/>
      <c r="J29" s="66" t="s">
        <v>214</v>
      </c>
    </row>
    <row r="30" spans="1:10" ht="15">
      <c r="A30" s="24" t="s">
        <v>107</v>
      </c>
      <c r="B30" s="22" t="s">
        <v>38</v>
      </c>
      <c r="C30" s="23" t="s">
        <v>5</v>
      </c>
      <c r="D30" s="19">
        <v>2</v>
      </c>
      <c r="E30" s="66" t="s">
        <v>152</v>
      </c>
      <c r="F30" s="19"/>
      <c r="G30" s="75">
        <v>1</v>
      </c>
      <c r="H30" s="66"/>
      <c r="I30" s="66" t="s">
        <v>186</v>
      </c>
      <c r="J30" s="66"/>
    </row>
    <row r="31" spans="1:10" ht="15">
      <c r="A31" s="24" t="s">
        <v>107</v>
      </c>
      <c r="B31" s="22" t="s">
        <v>90</v>
      </c>
      <c r="C31" s="23" t="s">
        <v>4</v>
      </c>
      <c r="D31" s="19">
        <v>3</v>
      </c>
      <c r="E31" s="66" t="s">
        <v>153</v>
      </c>
      <c r="F31" s="19"/>
      <c r="G31" s="75">
        <v>2</v>
      </c>
      <c r="H31" s="66"/>
      <c r="I31" s="66" t="s">
        <v>187</v>
      </c>
      <c r="J31" s="66" t="s">
        <v>215</v>
      </c>
    </row>
    <row r="32" spans="1:10" ht="15">
      <c r="A32" s="24" t="s">
        <v>107</v>
      </c>
      <c r="B32" s="22" t="s">
        <v>201</v>
      </c>
      <c r="C32" s="23" t="s">
        <v>8</v>
      </c>
      <c r="D32" s="19">
        <v>5</v>
      </c>
      <c r="E32" s="66" t="s">
        <v>154</v>
      </c>
      <c r="F32" s="19"/>
      <c r="G32" s="75">
        <v>1</v>
      </c>
      <c r="H32" s="66"/>
      <c r="I32" s="66"/>
      <c r="J32" s="66" t="s">
        <v>216</v>
      </c>
    </row>
    <row r="33" spans="1:10" ht="15">
      <c r="A33" s="24" t="s">
        <v>107</v>
      </c>
      <c r="B33" s="22" t="s">
        <v>42</v>
      </c>
      <c r="C33" s="23" t="s">
        <v>5</v>
      </c>
      <c r="D33" s="19">
        <v>7</v>
      </c>
      <c r="E33" s="66" t="s">
        <v>155</v>
      </c>
      <c r="F33" s="19"/>
      <c r="G33" s="75">
        <v>1</v>
      </c>
      <c r="H33" s="66"/>
      <c r="I33" s="66"/>
      <c r="J33" s="66" t="s">
        <v>217</v>
      </c>
    </row>
    <row r="34" spans="1:10" ht="15">
      <c r="A34" s="4"/>
      <c r="B34" s="5"/>
      <c r="C34" s="4"/>
      <c r="D34" s="8"/>
      <c r="E34" s="66"/>
      <c r="F34" s="19"/>
      <c r="G34" s="8"/>
      <c r="H34" s="66"/>
      <c r="I34" s="66"/>
      <c r="J34" s="66"/>
    </row>
    <row r="35" spans="1:10" ht="15">
      <c r="A35" s="24" t="s">
        <v>110</v>
      </c>
      <c r="B35" s="22" t="s">
        <v>202</v>
      </c>
      <c r="C35" s="23" t="s">
        <v>4</v>
      </c>
      <c r="D35" s="19">
        <v>1</v>
      </c>
      <c r="E35" s="66" t="s">
        <v>156</v>
      </c>
      <c r="F35" s="72">
        <v>1</v>
      </c>
      <c r="G35" s="75">
        <v>1</v>
      </c>
      <c r="H35" s="66" t="s">
        <v>185</v>
      </c>
      <c r="I35" s="66"/>
      <c r="J35" s="66" t="s">
        <v>218</v>
      </c>
    </row>
    <row r="36" spans="1:10" ht="15">
      <c r="A36" s="24" t="s">
        <v>110</v>
      </c>
      <c r="B36" s="22" t="s">
        <v>203</v>
      </c>
      <c r="C36" s="23" t="s">
        <v>184</v>
      </c>
      <c r="D36" s="19">
        <v>2</v>
      </c>
      <c r="E36" s="66" t="s">
        <v>157</v>
      </c>
      <c r="F36" s="19"/>
      <c r="G36" s="75">
        <v>2</v>
      </c>
      <c r="H36" s="66"/>
      <c r="I36" s="66" t="s">
        <v>186</v>
      </c>
      <c r="J36" s="66" t="s">
        <v>214</v>
      </c>
    </row>
    <row r="37" spans="1:10" ht="15">
      <c r="A37" s="24" t="s">
        <v>110</v>
      </c>
      <c r="B37" s="22" t="s">
        <v>94</v>
      </c>
      <c r="C37" s="23" t="s">
        <v>5</v>
      </c>
      <c r="D37" s="19">
        <v>3</v>
      </c>
      <c r="E37" s="66" t="s">
        <v>158</v>
      </c>
      <c r="F37" s="19"/>
      <c r="G37" s="75">
        <v>1</v>
      </c>
      <c r="H37" s="66"/>
      <c r="I37" s="66" t="s">
        <v>204</v>
      </c>
      <c r="J37" s="66"/>
    </row>
    <row r="38" spans="1:10" ht="15">
      <c r="A38" s="20"/>
      <c r="B38" s="15"/>
      <c r="C38" s="16"/>
      <c r="D38" s="19"/>
      <c r="E38" s="66"/>
      <c r="F38" s="19"/>
      <c r="G38" s="8"/>
      <c r="H38" s="66"/>
      <c r="I38" s="66"/>
      <c r="J38" s="66"/>
    </row>
    <row r="39" spans="1:10" ht="15">
      <c r="A39" s="24" t="s">
        <v>112</v>
      </c>
      <c r="B39" s="22" t="s">
        <v>81</v>
      </c>
      <c r="C39" s="23" t="s">
        <v>6</v>
      </c>
      <c r="D39" s="19">
        <v>1</v>
      </c>
      <c r="E39" s="66" t="s">
        <v>159</v>
      </c>
      <c r="F39" s="72">
        <v>1</v>
      </c>
      <c r="G39" s="75">
        <v>1</v>
      </c>
      <c r="H39" s="66" t="s">
        <v>185</v>
      </c>
      <c r="I39" s="66"/>
      <c r="J39" s="66" t="s">
        <v>219</v>
      </c>
    </row>
    <row r="40" spans="1:10" ht="15">
      <c r="A40" s="24" t="s">
        <v>112</v>
      </c>
      <c r="B40" s="22" t="s">
        <v>61</v>
      </c>
      <c r="C40" s="23" t="s">
        <v>6</v>
      </c>
      <c r="D40" s="19">
        <v>2</v>
      </c>
      <c r="E40" s="66" t="s">
        <v>160</v>
      </c>
      <c r="F40" s="19"/>
      <c r="G40" s="75">
        <v>1</v>
      </c>
      <c r="H40" s="66"/>
      <c r="I40" s="66" t="s">
        <v>186</v>
      </c>
      <c r="J40" s="66"/>
    </row>
    <row r="41" spans="1:10" ht="15">
      <c r="A41" s="24" t="s">
        <v>112</v>
      </c>
      <c r="B41" s="22" t="s">
        <v>58</v>
      </c>
      <c r="C41" s="23" t="s">
        <v>5</v>
      </c>
      <c r="D41" s="19">
        <v>3</v>
      </c>
      <c r="E41" s="66" t="s">
        <v>161</v>
      </c>
      <c r="F41" s="19"/>
      <c r="G41" s="75">
        <v>2</v>
      </c>
      <c r="H41" s="66"/>
      <c r="I41" s="66" t="s">
        <v>205</v>
      </c>
      <c r="J41" s="66" t="s">
        <v>220</v>
      </c>
    </row>
    <row r="42" spans="1:10" ht="15">
      <c r="A42" s="24"/>
      <c r="B42" s="22"/>
      <c r="C42" s="23"/>
      <c r="D42" s="19"/>
      <c r="E42" s="66"/>
      <c r="F42" s="74"/>
      <c r="G42" s="8"/>
      <c r="H42" s="66"/>
      <c r="I42" s="66"/>
      <c r="J42" s="66"/>
    </row>
    <row r="43" spans="1:10" ht="15">
      <c r="A43" s="24" t="s">
        <v>113</v>
      </c>
      <c r="B43" s="22" t="s">
        <v>68</v>
      </c>
      <c r="C43" s="23" t="s">
        <v>2</v>
      </c>
      <c r="D43" s="19">
        <v>1</v>
      </c>
      <c r="E43" s="66" t="s">
        <v>162</v>
      </c>
      <c r="F43" s="72">
        <v>1</v>
      </c>
      <c r="G43" s="75">
        <v>1</v>
      </c>
      <c r="H43" s="66" t="s">
        <v>185</v>
      </c>
      <c r="I43" s="66"/>
      <c r="J43" s="66" t="s">
        <v>215</v>
      </c>
    </row>
    <row r="44" spans="1:10" ht="15">
      <c r="A44" s="24" t="s">
        <v>113</v>
      </c>
      <c r="B44" s="22" t="s">
        <v>70</v>
      </c>
      <c r="C44" s="23" t="s">
        <v>6</v>
      </c>
      <c r="D44" s="19">
        <v>2</v>
      </c>
      <c r="E44" s="66" t="s">
        <v>163</v>
      </c>
      <c r="F44" s="19"/>
      <c r="G44" s="75">
        <v>2</v>
      </c>
      <c r="H44" s="66"/>
      <c r="I44" s="66" t="s">
        <v>186</v>
      </c>
      <c r="J44" s="66" t="s">
        <v>221</v>
      </c>
    </row>
    <row r="45" spans="1:10" ht="15">
      <c r="A45" s="24" t="s">
        <v>113</v>
      </c>
      <c r="B45" s="22" t="s">
        <v>65</v>
      </c>
      <c r="C45" s="23" t="s">
        <v>2</v>
      </c>
      <c r="D45" s="19">
        <v>3</v>
      </c>
      <c r="E45" s="66" t="s">
        <v>164</v>
      </c>
      <c r="F45" s="19"/>
      <c r="G45" s="75">
        <v>1</v>
      </c>
      <c r="H45" s="66"/>
      <c r="I45" s="66" t="s">
        <v>204</v>
      </c>
      <c r="J45" s="66"/>
    </row>
    <row r="46" spans="1:10" ht="15">
      <c r="A46" s="24" t="s">
        <v>113</v>
      </c>
      <c r="B46" s="49" t="s">
        <v>139</v>
      </c>
      <c r="C46" s="23" t="s">
        <v>2</v>
      </c>
      <c r="D46" s="8">
        <v>11</v>
      </c>
      <c r="E46" s="66" t="s">
        <v>165</v>
      </c>
      <c r="F46" s="19"/>
      <c r="G46" s="75">
        <v>1</v>
      </c>
      <c r="H46" s="66"/>
      <c r="I46" s="66"/>
      <c r="J46" s="66" t="s">
        <v>214</v>
      </c>
    </row>
    <row r="47" spans="1:13" ht="15">
      <c r="A47" s="2"/>
      <c r="B47" s="2"/>
      <c r="C47" s="2"/>
      <c r="D47" s="69"/>
      <c r="E47" s="37"/>
      <c r="F47" s="69"/>
      <c r="H47" s="35"/>
      <c r="J47" s="35"/>
      <c r="M47" s="1"/>
    </row>
    <row r="48" spans="1:13" ht="15">
      <c r="A48" s="2"/>
      <c r="B48" s="2"/>
      <c r="C48" s="2"/>
      <c r="D48" s="69"/>
      <c r="E48" s="37"/>
      <c r="F48" s="69"/>
      <c r="H48" s="35"/>
      <c r="J48" s="35"/>
      <c r="M48" s="1"/>
    </row>
    <row r="49" spans="1:13" ht="15">
      <c r="A49" s="2"/>
      <c r="B49" s="49" t="s">
        <v>139</v>
      </c>
      <c r="C49" s="4" t="s">
        <v>2</v>
      </c>
      <c r="D49" s="71">
        <v>214.65</v>
      </c>
      <c r="E49" s="11" t="s">
        <v>166</v>
      </c>
      <c r="F49" s="79">
        <v>1</v>
      </c>
      <c r="G49" s="8"/>
      <c r="H49" s="35" t="s">
        <v>206</v>
      </c>
      <c r="J49" s="35"/>
      <c r="M49" s="1"/>
    </row>
    <row r="50" spans="1:13" ht="15">
      <c r="A50" s="2"/>
      <c r="B50" s="22" t="s">
        <v>26</v>
      </c>
      <c r="C50" s="4" t="s">
        <v>2</v>
      </c>
      <c r="D50" s="71">
        <v>136.92</v>
      </c>
      <c r="E50" s="11" t="s">
        <v>167</v>
      </c>
      <c r="F50" s="79">
        <v>1</v>
      </c>
      <c r="G50" s="8"/>
      <c r="H50" s="35" t="s">
        <v>207</v>
      </c>
      <c r="J50" s="35"/>
      <c r="M50" s="1"/>
    </row>
    <row r="51" spans="1:13" ht="15">
      <c r="A51" s="2"/>
      <c r="B51" s="22" t="s">
        <v>68</v>
      </c>
      <c r="C51" s="4" t="s">
        <v>2</v>
      </c>
      <c r="D51" s="9"/>
      <c r="E51" s="11" t="s">
        <v>168</v>
      </c>
      <c r="F51" s="9"/>
      <c r="G51" s="8"/>
      <c r="H51" s="35" t="s">
        <v>208</v>
      </c>
      <c r="J51" s="35"/>
      <c r="M51" s="1"/>
    </row>
    <row r="52" spans="1:13" ht="15">
      <c r="A52" s="2"/>
      <c r="B52" s="4"/>
      <c r="C52" s="4"/>
      <c r="D52" s="9"/>
      <c r="E52" s="70"/>
      <c r="F52" s="9"/>
      <c r="G52" s="8"/>
      <c r="H52" s="35"/>
      <c r="J52" s="35"/>
      <c r="M52" s="1"/>
    </row>
    <row r="53" spans="1:13" ht="15">
      <c r="A53" s="2"/>
      <c r="B53" s="4" t="s">
        <v>182</v>
      </c>
      <c r="C53" s="4"/>
      <c r="D53" s="9"/>
      <c r="E53" s="70"/>
      <c r="F53" s="9"/>
      <c r="G53" s="8"/>
      <c r="H53" s="35"/>
      <c r="J53" s="35"/>
      <c r="M53" s="1"/>
    </row>
    <row r="54" spans="1:13" ht="15">
      <c r="A54" s="2"/>
      <c r="B54" s="4"/>
      <c r="C54" s="4" t="s">
        <v>2</v>
      </c>
      <c r="D54" s="9"/>
      <c r="E54" s="11" t="s">
        <v>179</v>
      </c>
      <c r="F54" s="79">
        <v>1</v>
      </c>
      <c r="G54" s="75">
        <v>20</v>
      </c>
      <c r="H54" s="35" t="s">
        <v>185</v>
      </c>
      <c r="J54" s="35"/>
      <c r="M54" s="1"/>
    </row>
    <row r="55" spans="1:13" ht="15">
      <c r="A55" s="2"/>
      <c r="B55" s="4"/>
      <c r="C55" s="4" t="s">
        <v>172</v>
      </c>
      <c r="D55" s="9"/>
      <c r="E55" s="11" t="s">
        <v>178</v>
      </c>
      <c r="F55" s="9">
        <v>1</v>
      </c>
      <c r="G55" s="8">
        <v>15</v>
      </c>
      <c r="H55" s="35" t="s">
        <v>186</v>
      </c>
      <c r="J55" s="35"/>
      <c r="M55" s="1"/>
    </row>
    <row r="56" spans="1:13" ht="15">
      <c r="A56" s="2"/>
      <c r="B56" s="4"/>
      <c r="C56" s="4"/>
      <c r="D56" s="9"/>
      <c r="E56" s="70"/>
      <c r="F56" s="9"/>
      <c r="G56" s="8"/>
      <c r="H56" s="35"/>
      <c r="J56" s="35"/>
      <c r="M56" s="1"/>
    </row>
    <row r="57" spans="1:13" ht="15">
      <c r="A57" s="2"/>
      <c r="B57" s="4"/>
      <c r="C57" s="4"/>
      <c r="D57" s="9"/>
      <c r="E57" s="70" t="s">
        <v>181</v>
      </c>
      <c r="F57" s="9">
        <f>SUM(F3:F55)</f>
        <v>12</v>
      </c>
      <c r="G57" s="8">
        <f>SUM(G3:G56)</f>
        <v>77</v>
      </c>
      <c r="H57" s="35"/>
      <c r="J57" s="35"/>
      <c r="M57" s="1"/>
    </row>
    <row r="60" ht="15">
      <c r="G60" s="7">
        <v>89</v>
      </c>
    </row>
    <row r="62" ht="15">
      <c r="G62" s="7">
        <f>124+89</f>
        <v>213</v>
      </c>
    </row>
  </sheetData>
  <sheetProtection/>
  <mergeCells count="4">
    <mergeCell ref="D1:D2"/>
    <mergeCell ref="C1:C2"/>
    <mergeCell ref="A1:A2"/>
    <mergeCell ref="B1:B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Paulo</cp:lastModifiedBy>
  <cp:lastPrinted>2018-11-07T11:49:45Z</cp:lastPrinted>
  <dcterms:created xsi:type="dcterms:W3CDTF">2018-02-18T22:41:13Z</dcterms:created>
  <dcterms:modified xsi:type="dcterms:W3CDTF">2018-12-09T19:36:27Z</dcterms:modified>
  <cp:category/>
  <cp:version/>
  <cp:contentType/>
  <cp:contentStatus/>
</cp:coreProperties>
</file>